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28CE69E8-F789-46AD-8617-0C70319ACFA3}" xr6:coauthVersionLast="47" xr6:coauthVersionMax="47" xr10:uidLastSave="{00000000-0000-0000-0000-000000000000}"/>
  <bookViews>
    <workbookView xWindow="-108" yWindow="-108" windowWidth="23256" windowHeight="12576" xr2:uid="{6F7CF8A3-D9B1-4689-AE16-A67667B3B9D6}"/>
  </bookViews>
  <sheets>
    <sheet name="201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T35" i="1" l="1"/>
  <c r="Q74" i="1" l="1"/>
  <c r="P74" i="1"/>
  <c r="Q72" i="1"/>
  <c r="P72" i="1"/>
  <c r="Q79" i="1"/>
  <c r="P79" i="1"/>
  <c r="Q76" i="1"/>
  <c r="P76" i="1"/>
  <c r="Q77" i="1"/>
  <c r="P77" i="1"/>
  <c r="Q75" i="1"/>
  <c r="P75" i="1"/>
  <c r="Q73" i="1"/>
  <c r="P73" i="1"/>
  <c r="Q78" i="1"/>
  <c r="P78" i="1"/>
  <c r="Q69" i="1"/>
  <c r="P69" i="1"/>
  <c r="Q70" i="1"/>
  <c r="P70" i="1"/>
  <c r="Q71" i="1"/>
  <c r="P71" i="1"/>
  <c r="Q68" i="1"/>
  <c r="P68" i="1"/>
  <c r="Q66" i="1"/>
  <c r="P66" i="1"/>
  <c r="Q67" i="1"/>
  <c r="P67" i="1"/>
  <c r="Q65" i="1"/>
  <c r="P65" i="1"/>
  <c r="Q64" i="1"/>
  <c r="P64" i="1"/>
  <c r="F59" i="1"/>
  <c r="C59" i="1"/>
  <c r="F58" i="1"/>
  <c r="C58" i="1"/>
  <c r="W57" i="1"/>
  <c r="U57" i="1"/>
  <c r="T57" i="1"/>
  <c r="C57" i="1"/>
  <c r="W56" i="1"/>
  <c r="U56" i="1"/>
  <c r="T56" i="1"/>
  <c r="C56" i="1"/>
  <c r="W55" i="1"/>
  <c r="U55" i="1"/>
  <c r="T55" i="1"/>
  <c r="C55" i="1"/>
  <c r="W54" i="1"/>
  <c r="U54" i="1"/>
  <c r="T54" i="1"/>
  <c r="C54" i="1"/>
  <c r="W53" i="1"/>
  <c r="U53" i="1"/>
  <c r="T53" i="1"/>
  <c r="C53" i="1"/>
  <c r="W52" i="1"/>
  <c r="U52" i="1"/>
  <c r="T52" i="1"/>
  <c r="F52" i="1"/>
  <c r="C52" i="1"/>
  <c r="W51" i="1"/>
  <c r="U51" i="1"/>
  <c r="T51" i="1"/>
  <c r="C51" i="1"/>
  <c r="W45" i="1"/>
  <c r="U45" i="1"/>
  <c r="T45" i="1"/>
  <c r="C45" i="1"/>
  <c r="W50" i="1"/>
  <c r="U50" i="1"/>
  <c r="T50" i="1"/>
  <c r="F50" i="1"/>
  <c r="C50" i="1"/>
  <c r="W48" i="1"/>
  <c r="U48" i="1"/>
  <c r="T48" i="1"/>
  <c r="C48" i="1"/>
  <c r="W49" i="1"/>
  <c r="U49" i="1"/>
  <c r="T49" i="1"/>
  <c r="C49" i="1"/>
  <c r="W47" i="1"/>
  <c r="U47" i="1"/>
  <c r="T47" i="1"/>
  <c r="C47" i="1"/>
  <c r="W44" i="1"/>
  <c r="U44" i="1"/>
  <c r="T44" i="1"/>
  <c r="F44" i="1"/>
  <c r="C44" i="1"/>
  <c r="W41" i="1"/>
  <c r="U41" i="1"/>
  <c r="T41" i="1"/>
  <c r="C41" i="1"/>
  <c r="W46" i="1"/>
  <c r="U46" i="1"/>
  <c r="T46" i="1"/>
  <c r="C46" i="1"/>
  <c r="W42" i="1"/>
  <c r="U42" i="1"/>
  <c r="T42" i="1"/>
  <c r="F42" i="1"/>
  <c r="C42" i="1"/>
  <c r="W39" i="1"/>
  <c r="U39" i="1"/>
  <c r="T39" i="1"/>
  <c r="C39" i="1"/>
  <c r="W40" i="1"/>
  <c r="U40" i="1"/>
  <c r="T40" i="1"/>
  <c r="F40" i="1"/>
  <c r="C40" i="1"/>
  <c r="W43" i="1"/>
  <c r="U43" i="1"/>
  <c r="T43" i="1"/>
  <c r="V43" i="1" s="1"/>
  <c r="F43" i="1"/>
  <c r="C43" i="1"/>
  <c r="G37" i="1"/>
  <c r="W37" i="1" s="1"/>
  <c r="C37" i="1"/>
  <c r="W38" i="1"/>
  <c r="U38" i="1"/>
  <c r="T38" i="1"/>
  <c r="F38" i="1"/>
  <c r="C38" i="1"/>
  <c r="G34" i="1"/>
  <c r="T34" i="1" s="1"/>
  <c r="C34" i="1"/>
  <c r="W36" i="1"/>
  <c r="U36" i="1"/>
  <c r="T36" i="1"/>
  <c r="F36" i="1"/>
  <c r="C36" i="1"/>
  <c r="G33" i="1"/>
  <c r="U33" i="1" s="1"/>
  <c r="F33" i="1"/>
  <c r="C33" i="1"/>
  <c r="W35" i="1"/>
  <c r="U35" i="1"/>
  <c r="C35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V35" i="1" l="1"/>
  <c r="V36" i="1"/>
  <c r="V42" i="1"/>
  <c r="V38" i="1"/>
  <c r="V52" i="1"/>
  <c r="V54" i="1"/>
  <c r="V46" i="1"/>
  <c r="V51" i="1"/>
  <c r="V41" i="1"/>
  <c r="V44" i="1"/>
  <c r="V47" i="1"/>
  <c r="V49" i="1"/>
  <c r="V48" i="1"/>
  <c r="U34" i="1"/>
  <c r="V34" i="1" s="1"/>
  <c r="T37" i="1"/>
  <c r="V53" i="1"/>
  <c r="V55" i="1"/>
  <c r="V56" i="1"/>
  <c r="V57" i="1"/>
  <c r="V40" i="1"/>
  <c r="V39" i="1"/>
  <c r="V50" i="1"/>
  <c r="V45" i="1"/>
  <c r="W33" i="1"/>
  <c r="F34" i="1"/>
  <c r="U37" i="1"/>
  <c r="T33" i="1"/>
  <c r="V33" i="1" s="1"/>
  <c r="W34" i="1"/>
  <c r="F37" i="1"/>
  <c r="V37" i="1" l="1"/>
</calcChain>
</file>

<file path=xl/sharedStrings.xml><?xml version="1.0" encoding="utf-8"?>
<sst xmlns="http://schemas.openxmlformats.org/spreadsheetml/2006/main" count="132" uniqueCount="98">
  <si>
    <t>Ken Johnson Division</t>
  </si>
  <si>
    <t>Team</t>
  </si>
  <si>
    <t>W</t>
  </si>
  <si>
    <t>L</t>
  </si>
  <si>
    <t>T</t>
  </si>
  <si>
    <t>Pts.</t>
  </si>
  <si>
    <t>RF</t>
  </si>
  <si>
    <t>RA</t>
  </si>
  <si>
    <t>PCT.</t>
  </si>
  <si>
    <t>Niagara Metros</t>
  </si>
  <si>
    <t>Oakville A’s</t>
  </si>
  <si>
    <t>Burlington Brants</t>
  </si>
  <si>
    <t>Milton Red Sox</t>
  </si>
  <si>
    <t>Len Andrews Division</t>
  </si>
  <si>
    <t>Mississauga Twins</t>
  </si>
  <si>
    <t>Etobicoke Rangers</t>
  </si>
  <si>
    <t>Brampton Royals</t>
  </si>
  <si>
    <t>Erindale Cardinals</t>
  </si>
  <si>
    <t>Overall Standings</t>
  </si>
  <si>
    <t xml:space="preserve">                 Average Score</t>
  </si>
  <si>
    <t>2015 League Standings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</si>
  <si>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</si>
  <si>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</si>
  <si>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</si>
  <si>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</si>
  <si>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</si>
  <si>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</si>
  <si>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</si>
  <si>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</si>
  <si>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</si>
  <si>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</si>
  <si>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</si>
  <si>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</si>
  <si>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</si>
  <si>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</si>
  <si>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</si>
  <si>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</si>
  <si>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</si>
  <si>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</si>
  <si>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</si>
  <si>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</si>
  <si>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</si>
  <si>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</si>
  <si>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Andrew Thomson</t>
  </si>
  <si>
    <t>Victor Speciale</t>
  </si>
  <si>
    <t>Steve Hough</t>
  </si>
  <si>
    <t>Joe Ferreira</t>
  </si>
  <si>
    <t>Yannik Rickli</t>
  </si>
  <si>
    <t>Marco DiRoma</t>
  </si>
  <si>
    <t>Waleed Elabed</t>
  </si>
  <si>
    <t>Fabio DiRoma</t>
  </si>
  <si>
    <t>Jonathon Minchella</t>
  </si>
  <si>
    <t>Brian Stormer</t>
  </si>
  <si>
    <t>Eric Hammerl</t>
  </si>
  <si>
    <t>Mathew Forer</t>
  </si>
  <si>
    <t>Ryan Thompson</t>
  </si>
  <si>
    <t>Ricky James</t>
  </si>
  <si>
    <t>Enrique Carrera</t>
  </si>
  <si>
    <t>Steve Fleischer</t>
  </si>
  <si>
    <t>Daniel Bay</t>
  </si>
  <si>
    <t>Andrew Peddle</t>
  </si>
  <si>
    <t>Brandon Habibi </t>
  </si>
  <si>
    <t>Joey Nonis</t>
  </si>
  <si>
    <t>Joel Wrigley</t>
  </si>
  <si>
    <t>Ryan Willard</t>
  </si>
  <si>
    <t>Kenny Hahnfeld</t>
  </si>
  <si>
    <t>Kosta Kafes</t>
  </si>
  <si>
    <t>Brad McLaughlin</t>
  </si>
  <si>
    <t>Mike Burke</t>
  </si>
  <si>
    <t>2015 Batting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</si>
  <si>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</si>
  <si>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</si>
  <si>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</si>
  <si>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</si>
  <si>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</si>
  <si>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</si>
  <si>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</si>
  <si>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</si>
  <si>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</si>
  <si>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</si>
  <si>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</si>
  <si>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</si>
  <si>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</si>
  <si>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</si>
  <si>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</si>
  <si>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</si>
  <si>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Brandon Habibi</t>
  </si>
  <si>
    <t>Joey Nonis </t>
  </si>
  <si>
    <t>Brad McLaughlin </t>
  </si>
  <si>
    <t>Eric Ferreira</t>
  </si>
  <si>
    <t>Corey Hayden</t>
  </si>
  <si>
    <t>Zach Pop</t>
  </si>
  <si>
    <t>Zachary Sloan</t>
  </si>
  <si>
    <t>2015 Pitching</t>
  </si>
  <si>
    <t>Seasons Best - Min 40 AB</t>
  </si>
  <si>
    <t>Seasons Best - Min 25 Inn</t>
  </si>
  <si>
    <t>R. J. Page</t>
  </si>
  <si>
    <t>Yannick Rickli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</si>
</sst>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quotePrefix="1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8" fillId="0" borderId="0" xfId="0" quotePrefix="1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2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291D-37CD-4374-BFDE-181E99E795E4}">
  <dimension ref="A2:W79"/>
  <sheetViews>
    <sheetView showGridLines="0" tabSelected="1" workbookViewId="0"/>
  </sheetViews>
  <sheetFormatPr defaultRowHeight="14.4" x14ac:dyDescent="0.3"/>
  <cols>
    <col min="1" max="1" width="22.77734375" customWidth="1"/>
    <col min="2" max="4" width="4.77734375" customWidth="1"/>
    <col min="5" max="5" width="6.21875" customWidth="1"/>
    <col min="6" max="15" width="4.77734375" customWidth="1"/>
    <col min="16" max="16" width="5.6640625" customWidth="1"/>
    <col min="17" max="19" width="4.77734375" customWidth="1"/>
    <col min="20" max="23" width="6.109375" customWidth="1"/>
  </cols>
  <sheetData>
    <row r="2" spans="1:10" ht="18" x14ac:dyDescent="0.35">
      <c r="A2" s="1"/>
      <c r="B2" s="1"/>
      <c r="C2" s="2" t="s">
        <v>20</v>
      </c>
      <c r="E2" s="1"/>
      <c r="F2" s="1"/>
      <c r="G2" s="1"/>
      <c r="H2" s="3"/>
      <c r="I2" s="4"/>
      <c r="J2" s="4"/>
    </row>
    <row r="3" spans="1:10" x14ac:dyDescent="0.3">
      <c r="A3" s="5" t="s">
        <v>0</v>
      </c>
      <c r="B3" s="6"/>
      <c r="C3" s="6"/>
      <c r="D3" s="6"/>
      <c r="E3" s="6"/>
      <c r="F3" s="6"/>
      <c r="G3" s="6"/>
      <c r="H3" s="7"/>
      <c r="I3" s="8"/>
      <c r="J3" s="8"/>
    </row>
    <row r="4" spans="1:10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9" t="s">
        <v>8</v>
      </c>
      <c r="I4" s="8"/>
      <c r="J4" s="8"/>
    </row>
    <row r="5" spans="1:10" x14ac:dyDescent="0.3">
      <c r="A5" s="6" t="s">
        <v>9</v>
      </c>
      <c r="B5" s="6">
        <v>15</v>
      </c>
      <c r="C5" s="6">
        <v>13</v>
      </c>
      <c r="D5" s="6">
        <v>0</v>
      </c>
      <c r="E5" s="6">
        <v>30</v>
      </c>
      <c r="F5" s="6">
        <v>166</v>
      </c>
      <c r="G5" s="6">
        <v>166</v>
      </c>
      <c r="H5" s="7">
        <v>0.53600000000000003</v>
      </c>
      <c r="I5" s="8"/>
      <c r="J5" s="8"/>
    </row>
    <row r="6" spans="1:10" x14ac:dyDescent="0.3">
      <c r="A6" s="6" t="s">
        <v>10</v>
      </c>
      <c r="B6" s="6">
        <v>13</v>
      </c>
      <c r="C6" s="6">
        <v>15</v>
      </c>
      <c r="D6" s="6">
        <v>0</v>
      </c>
      <c r="E6" s="6">
        <v>26</v>
      </c>
      <c r="F6" s="6">
        <v>164</v>
      </c>
      <c r="G6" s="6">
        <v>156</v>
      </c>
      <c r="H6" s="7">
        <v>0.46400000000000002</v>
      </c>
      <c r="I6" s="8"/>
      <c r="J6" s="8"/>
    </row>
    <row r="7" spans="1:10" x14ac:dyDescent="0.3">
      <c r="A7" s="6" t="s">
        <v>11</v>
      </c>
      <c r="B7" s="6">
        <v>12</v>
      </c>
      <c r="C7" s="6">
        <v>15</v>
      </c>
      <c r="D7" s="6">
        <v>1</v>
      </c>
      <c r="E7" s="6">
        <v>25</v>
      </c>
      <c r="F7" s="6">
        <v>123</v>
      </c>
      <c r="G7" s="6">
        <v>175</v>
      </c>
      <c r="H7" s="7">
        <v>0.42899999999999999</v>
      </c>
      <c r="I7" s="8"/>
      <c r="J7" s="8"/>
    </row>
    <row r="8" spans="1:10" x14ac:dyDescent="0.3">
      <c r="A8" s="6" t="s">
        <v>12</v>
      </c>
      <c r="B8" s="6">
        <v>10</v>
      </c>
      <c r="C8" s="6">
        <v>17</v>
      </c>
      <c r="D8" s="6">
        <v>1</v>
      </c>
      <c r="E8" s="6">
        <v>21</v>
      </c>
      <c r="F8" s="6">
        <v>145</v>
      </c>
      <c r="G8" s="6">
        <v>179</v>
      </c>
      <c r="H8" s="7">
        <v>0.35699999999999998</v>
      </c>
      <c r="I8" s="8"/>
      <c r="J8" s="8"/>
    </row>
    <row r="9" spans="1:10" x14ac:dyDescent="0.3">
      <c r="A9" s="6"/>
      <c r="B9" s="6"/>
      <c r="C9" s="6"/>
      <c r="D9" s="6"/>
      <c r="E9" s="6"/>
      <c r="F9" s="6"/>
      <c r="G9" s="6"/>
      <c r="H9" s="7"/>
      <c r="I9" s="8"/>
      <c r="J9" s="8"/>
    </row>
    <row r="10" spans="1:10" x14ac:dyDescent="0.3">
      <c r="A10" s="6"/>
      <c r="B10" s="6"/>
      <c r="C10" s="6"/>
      <c r="D10" s="6"/>
      <c r="E10" s="6"/>
      <c r="F10" s="6"/>
      <c r="G10" s="6"/>
      <c r="H10" s="7"/>
      <c r="I10" s="8"/>
      <c r="J10" s="8"/>
    </row>
    <row r="11" spans="1:10" x14ac:dyDescent="0.3">
      <c r="A11" s="5" t="s">
        <v>13</v>
      </c>
      <c r="B11" s="6"/>
      <c r="C11" s="6"/>
      <c r="D11" s="6"/>
      <c r="E11" s="6"/>
      <c r="F11" s="6"/>
      <c r="G11" s="6"/>
      <c r="H11" s="7"/>
      <c r="I11" s="8"/>
      <c r="J11" s="8"/>
    </row>
    <row r="12" spans="1:10" x14ac:dyDescent="0.3">
      <c r="A12" s="5" t="s">
        <v>1</v>
      </c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  <c r="G12" s="5" t="s">
        <v>7</v>
      </c>
      <c r="H12" s="9" t="s">
        <v>8</v>
      </c>
      <c r="I12" s="8"/>
      <c r="J12" s="8"/>
    </row>
    <row r="13" spans="1:10" x14ac:dyDescent="0.3">
      <c r="A13" s="6" t="s">
        <v>14</v>
      </c>
      <c r="B13" s="6">
        <v>21</v>
      </c>
      <c r="C13" s="6">
        <v>7</v>
      </c>
      <c r="D13" s="6">
        <v>0</v>
      </c>
      <c r="E13" s="6">
        <v>42</v>
      </c>
      <c r="F13" s="6">
        <v>172</v>
      </c>
      <c r="G13" s="6">
        <v>113</v>
      </c>
      <c r="H13" s="7">
        <v>0.75</v>
      </c>
      <c r="I13" s="8"/>
      <c r="J13" s="8"/>
    </row>
    <row r="14" spans="1:10" x14ac:dyDescent="0.3">
      <c r="A14" s="6" t="s">
        <v>15</v>
      </c>
      <c r="B14" s="6">
        <v>16</v>
      </c>
      <c r="C14" s="6">
        <v>11</v>
      </c>
      <c r="D14" s="6">
        <v>1</v>
      </c>
      <c r="E14" s="6">
        <v>33</v>
      </c>
      <c r="F14" s="6">
        <v>177</v>
      </c>
      <c r="G14" s="6">
        <v>152</v>
      </c>
      <c r="H14" s="7">
        <v>0.57099999999999995</v>
      </c>
      <c r="I14" s="8"/>
      <c r="J14" s="8"/>
    </row>
    <row r="15" spans="1:10" x14ac:dyDescent="0.3">
      <c r="A15" s="6" t="s">
        <v>16</v>
      </c>
      <c r="B15" s="6">
        <v>13</v>
      </c>
      <c r="C15" s="6">
        <v>14</v>
      </c>
      <c r="D15" s="6">
        <v>1</v>
      </c>
      <c r="E15" s="6">
        <v>27</v>
      </c>
      <c r="F15" s="6">
        <v>181</v>
      </c>
      <c r="G15" s="6">
        <v>157</v>
      </c>
      <c r="H15" s="7">
        <v>0.46400000000000002</v>
      </c>
      <c r="I15" s="8"/>
      <c r="J15" s="8"/>
    </row>
    <row r="16" spans="1:10" x14ac:dyDescent="0.3">
      <c r="A16" s="6" t="s">
        <v>17</v>
      </c>
      <c r="B16" s="6">
        <v>10</v>
      </c>
      <c r="C16" s="6">
        <v>18</v>
      </c>
      <c r="D16" s="6">
        <v>0</v>
      </c>
      <c r="E16" s="6">
        <v>20</v>
      </c>
      <c r="F16" s="6">
        <v>155</v>
      </c>
      <c r="G16" s="6">
        <v>177</v>
      </c>
      <c r="H16" s="7">
        <v>0.35699999999999998</v>
      </c>
      <c r="I16" s="8"/>
      <c r="J16" s="8"/>
    </row>
    <row r="17" spans="1:23" x14ac:dyDescent="0.3">
      <c r="A17" s="6"/>
      <c r="B17" s="6"/>
      <c r="C17" s="6"/>
      <c r="D17" s="6"/>
      <c r="E17" s="6"/>
      <c r="F17" s="6"/>
      <c r="G17" s="6"/>
      <c r="H17" s="7"/>
      <c r="I17" s="8"/>
      <c r="J17" s="8"/>
    </row>
    <row r="18" spans="1:23" x14ac:dyDescent="0.3">
      <c r="A18" s="6"/>
      <c r="B18" s="6"/>
      <c r="C18" s="6"/>
      <c r="D18" s="6"/>
      <c r="E18" s="6"/>
      <c r="F18" s="6"/>
      <c r="G18" s="6"/>
      <c r="H18" s="7"/>
      <c r="I18" s="8"/>
      <c r="J18" s="8"/>
    </row>
    <row r="19" spans="1:23" x14ac:dyDescent="0.3">
      <c r="A19" s="10" t="s">
        <v>18</v>
      </c>
      <c r="B19" s="6"/>
      <c r="C19" s="6"/>
      <c r="D19" s="6"/>
      <c r="E19" s="6"/>
      <c r="F19" s="6"/>
      <c r="G19" s="6"/>
      <c r="H19" s="7"/>
      <c r="I19" s="5" t="s">
        <v>19</v>
      </c>
      <c r="J19" s="8"/>
    </row>
    <row r="20" spans="1:23" x14ac:dyDescent="0.3">
      <c r="A20" s="5" t="s">
        <v>1</v>
      </c>
      <c r="B20" s="5" t="s">
        <v>2</v>
      </c>
      <c r="C20" s="5" t="s">
        <v>3</v>
      </c>
      <c r="D20" s="5" t="s">
        <v>4</v>
      </c>
      <c r="E20" s="5" t="s">
        <v>5</v>
      </c>
      <c r="F20" s="5" t="s">
        <v>6</v>
      </c>
      <c r="G20" s="5" t="s">
        <v>7</v>
      </c>
      <c r="H20" s="9" t="s">
        <v>8</v>
      </c>
      <c r="I20" s="5" t="s">
        <v>6</v>
      </c>
      <c r="J20" s="5" t="s">
        <v>7</v>
      </c>
    </row>
    <row r="21" spans="1:23" x14ac:dyDescent="0.3">
      <c r="A21" s="6" t="s">
        <v>14</v>
      </c>
      <c r="B21" s="6">
        <v>21</v>
      </c>
      <c r="C21" s="6">
        <v>7</v>
      </c>
      <c r="D21" s="6">
        <v>0</v>
      </c>
      <c r="E21" s="6">
        <v>42</v>
      </c>
      <c r="F21" s="6">
        <v>172</v>
      </c>
      <c r="G21" s="6">
        <v>113</v>
      </c>
      <c r="H21" s="7">
        <v>0.75</v>
      </c>
      <c r="I21" s="8">
        <f t="shared" ref="I21:I28" si="0">F21/(B21+C21+D21)</f>
        <v>6.1428571428571432</v>
      </c>
      <c r="J21" s="8">
        <f t="shared" ref="J21:J28" si="1">G21/(B21+C21+D21)</f>
        <v>4.0357142857142856</v>
      </c>
    </row>
    <row r="22" spans="1:23" x14ac:dyDescent="0.3">
      <c r="A22" s="6" t="s">
        <v>15</v>
      </c>
      <c r="B22" s="6">
        <v>16</v>
      </c>
      <c r="C22" s="6">
        <v>11</v>
      </c>
      <c r="D22" s="6">
        <v>1</v>
      </c>
      <c r="E22" s="6">
        <v>33</v>
      </c>
      <c r="F22" s="6">
        <v>177</v>
      </c>
      <c r="G22" s="6">
        <v>152</v>
      </c>
      <c r="H22" s="7">
        <v>0.57099999999999995</v>
      </c>
      <c r="I22" s="8">
        <f t="shared" si="0"/>
        <v>6.3214285714285712</v>
      </c>
      <c r="J22" s="8">
        <f t="shared" si="1"/>
        <v>5.4285714285714288</v>
      </c>
    </row>
    <row r="23" spans="1:23" x14ac:dyDescent="0.3">
      <c r="A23" s="6" t="s">
        <v>9</v>
      </c>
      <c r="B23" s="6">
        <v>15</v>
      </c>
      <c r="C23" s="6">
        <v>13</v>
      </c>
      <c r="D23" s="6">
        <v>0</v>
      </c>
      <c r="E23" s="6">
        <v>30</v>
      </c>
      <c r="F23" s="6">
        <v>166</v>
      </c>
      <c r="G23" s="6">
        <v>166</v>
      </c>
      <c r="H23" s="7">
        <v>0.53600000000000003</v>
      </c>
      <c r="I23" s="8">
        <f t="shared" si="0"/>
        <v>5.9285714285714288</v>
      </c>
      <c r="J23" s="8">
        <f t="shared" si="1"/>
        <v>5.9285714285714288</v>
      </c>
    </row>
    <row r="24" spans="1:23" x14ac:dyDescent="0.3">
      <c r="A24" s="6" t="s">
        <v>16</v>
      </c>
      <c r="B24" s="6">
        <v>13</v>
      </c>
      <c r="C24" s="6">
        <v>14</v>
      </c>
      <c r="D24" s="6">
        <v>1</v>
      </c>
      <c r="E24" s="6">
        <v>27</v>
      </c>
      <c r="F24" s="6">
        <v>181</v>
      </c>
      <c r="G24" s="6">
        <v>157</v>
      </c>
      <c r="H24" s="7">
        <v>0.46400000000000002</v>
      </c>
      <c r="I24" s="8">
        <f t="shared" si="0"/>
        <v>6.4642857142857144</v>
      </c>
      <c r="J24" s="8">
        <f t="shared" si="1"/>
        <v>5.6071428571428568</v>
      </c>
    </row>
    <row r="25" spans="1:23" x14ac:dyDescent="0.3">
      <c r="A25" s="6" t="s">
        <v>10</v>
      </c>
      <c r="B25" s="6">
        <v>13</v>
      </c>
      <c r="C25" s="6">
        <v>15</v>
      </c>
      <c r="D25" s="6">
        <v>0</v>
      </c>
      <c r="E25" s="6">
        <v>26</v>
      </c>
      <c r="F25" s="6">
        <v>164</v>
      </c>
      <c r="G25" s="6">
        <v>156</v>
      </c>
      <c r="H25" s="7">
        <v>0.46400000000000002</v>
      </c>
      <c r="I25" s="8">
        <f t="shared" si="0"/>
        <v>5.8571428571428568</v>
      </c>
      <c r="J25" s="8">
        <f t="shared" si="1"/>
        <v>5.5714285714285712</v>
      </c>
    </row>
    <row r="26" spans="1:23" x14ac:dyDescent="0.3">
      <c r="A26" s="6" t="s">
        <v>11</v>
      </c>
      <c r="B26" s="6">
        <v>12</v>
      </c>
      <c r="C26" s="6">
        <v>15</v>
      </c>
      <c r="D26" s="6">
        <v>1</v>
      </c>
      <c r="E26" s="6">
        <v>25</v>
      </c>
      <c r="F26" s="6">
        <v>123</v>
      </c>
      <c r="G26" s="6">
        <v>175</v>
      </c>
      <c r="H26" s="7">
        <v>0.42899999999999999</v>
      </c>
      <c r="I26" s="8">
        <f t="shared" si="0"/>
        <v>4.3928571428571432</v>
      </c>
      <c r="J26" s="8">
        <f t="shared" si="1"/>
        <v>6.25</v>
      </c>
    </row>
    <row r="27" spans="1:23" x14ac:dyDescent="0.3">
      <c r="A27" s="6" t="s">
        <v>12</v>
      </c>
      <c r="B27" s="6">
        <v>10</v>
      </c>
      <c r="C27" s="6">
        <v>17</v>
      </c>
      <c r="D27" s="6">
        <v>1</v>
      </c>
      <c r="E27" s="6">
        <v>21</v>
      </c>
      <c r="F27" s="6">
        <v>145</v>
      </c>
      <c r="G27" s="6">
        <v>179</v>
      </c>
      <c r="H27" s="7">
        <v>0.35699999999999998</v>
      </c>
      <c r="I27" s="8">
        <f t="shared" si="0"/>
        <v>5.1785714285714288</v>
      </c>
      <c r="J27" s="8">
        <f t="shared" si="1"/>
        <v>6.3928571428571432</v>
      </c>
    </row>
    <row r="28" spans="1:23" x14ac:dyDescent="0.3">
      <c r="A28" s="6" t="s">
        <v>17</v>
      </c>
      <c r="B28" s="6">
        <v>10</v>
      </c>
      <c r="C28" s="6">
        <v>18</v>
      </c>
      <c r="D28" s="6">
        <v>0</v>
      </c>
      <c r="E28" s="6">
        <v>20</v>
      </c>
      <c r="F28" s="6">
        <v>155</v>
      </c>
      <c r="G28" s="6">
        <v>177</v>
      </c>
      <c r="H28" s="7">
        <v>0.35699999999999998</v>
      </c>
      <c r="I28" s="8">
        <f t="shared" si="0"/>
        <v>5.5357142857142856</v>
      </c>
      <c r="J28" s="8">
        <f t="shared" si="1"/>
        <v>6.3214285714285712</v>
      </c>
    </row>
    <row r="29" spans="1:23" x14ac:dyDescent="0.3">
      <c r="A29" s="6"/>
      <c r="B29" s="6"/>
      <c r="C29" s="6"/>
      <c r="D29" s="6"/>
      <c r="E29" s="6"/>
      <c r="F29" s="6"/>
      <c r="G29" s="6"/>
      <c r="H29" s="7"/>
      <c r="I29" s="8"/>
      <c r="J29" s="8"/>
    </row>
    <row r="31" spans="1:23" ht="18" x14ac:dyDescent="0.35">
      <c r="A31" s="11" t="s">
        <v>94</v>
      </c>
      <c r="J31" s="12" t="s">
        <v>69</v>
      </c>
    </row>
    <row r="32" spans="1:23" ht="15.6" x14ac:dyDescent="0.3">
      <c r="A32" s="13"/>
      <c r="B32" s="10" t="s">
        <v>21</v>
      </c>
      <c r="C32" s="10" t="s">
        <v>22</v>
      </c>
      <c r="D32" s="10" t="s">
        <v>23</v>
      </c>
      <c r="E32" s="10" t="s">
        <v>24</v>
      </c>
      <c r="F32" s="10" t="s">
        <v>25</v>
      </c>
      <c r="G32" s="10" t="s">
        <v>26</v>
      </c>
      <c r="H32" s="10" t="s">
        <v>27</v>
      </c>
      <c r="I32" s="10" t="s">
        <v>28</v>
      </c>
      <c r="J32" s="10" t="s">
        <v>29</v>
      </c>
      <c r="K32" s="10" t="s">
        <v>30</v>
      </c>
      <c r="L32" s="10" t="s">
        <v>31</v>
      </c>
      <c r="M32" s="10" t="s">
        <v>32</v>
      </c>
      <c r="N32" s="10" t="s">
        <v>33</v>
      </c>
      <c r="O32" s="10" t="s">
        <v>34</v>
      </c>
      <c r="P32" s="10" t="s">
        <v>35</v>
      </c>
      <c r="Q32" s="10" t="s">
        <v>36</v>
      </c>
      <c r="R32" s="10" t="s">
        <v>37</v>
      </c>
      <c r="S32" s="10" t="s">
        <v>38</v>
      </c>
      <c r="T32" s="10" t="s">
        <v>39</v>
      </c>
      <c r="U32" s="10" t="s">
        <v>40</v>
      </c>
      <c r="V32" s="10" t="s">
        <v>41</v>
      </c>
      <c r="W32" s="10" t="s">
        <v>42</v>
      </c>
    </row>
    <row r="33" spans="1:23" ht="15.6" x14ac:dyDescent="0.3">
      <c r="A33" s="13" t="s">
        <v>44</v>
      </c>
      <c r="B33" s="14">
        <v>44</v>
      </c>
      <c r="C33" s="14">
        <f t="shared" ref="C33:C59" si="2">D33+L33+O33+M33</f>
        <v>174</v>
      </c>
      <c r="D33" s="15">
        <v>146</v>
      </c>
      <c r="E33" s="15">
        <v>29</v>
      </c>
      <c r="F33" s="15">
        <f t="shared" ref="F33:F38" si="3">G33+H33+I33+J33</f>
        <v>53</v>
      </c>
      <c r="G33" s="15">
        <f>53-14</f>
        <v>39</v>
      </c>
      <c r="H33" s="14">
        <v>10</v>
      </c>
      <c r="I33" s="15">
        <v>1</v>
      </c>
      <c r="J33" s="15">
        <v>3</v>
      </c>
      <c r="K33" s="14">
        <v>42</v>
      </c>
      <c r="L33" s="14">
        <v>20</v>
      </c>
      <c r="M33" s="15">
        <v>3</v>
      </c>
      <c r="N33" s="15">
        <v>7</v>
      </c>
      <c r="O33" s="15">
        <v>5</v>
      </c>
      <c r="P33" s="15">
        <v>0</v>
      </c>
      <c r="Q33" s="15">
        <v>0</v>
      </c>
      <c r="R33" s="15">
        <v>16</v>
      </c>
      <c r="S33" s="15">
        <v>0</v>
      </c>
      <c r="T33" s="16">
        <f t="shared" ref="T33:T57" si="4">(G33+H33+I33+J33+L33+O33)/(D33+L33+O33+M33)</f>
        <v>0.44827586206896552</v>
      </c>
      <c r="U33" s="17">
        <f t="shared" ref="U33:U57" si="5">(G33+H33*2+I33*3+J33*4)/D33</f>
        <v>0.50684931506849318</v>
      </c>
      <c r="V33" s="17">
        <f t="shared" ref="V33:V57" si="6">T33+U33</f>
        <v>0.9551251771374587</v>
      </c>
      <c r="W33" s="17">
        <f t="shared" ref="W33:W57" si="7">(G33+H33+I33+J33)/D33</f>
        <v>0.36301369863013699</v>
      </c>
    </row>
    <row r="34" spans="1:23" ht="15.6" x14ac:dyDescent="0.3">
      <c r="A34" s="13" t="s">
        <v>46</v>
      </c>
      <c r="B34" s="15">
        <v>34</v>
      </c>
      <c r="C34" s="15">
        <f t="shared" si="2"/>
        <v>130</v>
      </c>
      <c r="D34" s="15">
        <v>118</v>
      </c>
      <c r="E34" s="15">
        <v>20</v>
      </c>
      <c r="F34" s="15">
        <f t="shared" si="3"/>
        <v>47</v>
      </c>
      <c r="G34" s="15">
        <f>47-16</f>
        <v>31</v>
      </c>
      <c r="H34" s="15">
        <v>7</v>
      </c>
      <c r="I34" s="15">
        <v>0</v>
      </c>
      <c r="J34" s="14">
        <v>9</v>
      </c>
      <c r="K34" s="15">
        <v>38</v>
      </c>
      <c r="L34" s="15">
        <v>4</v>
      </c>
      <c r="M34" s="15">
        <v>0</v>
      </c>
      <c r="N34" s="15">
        <v>19</v>
      </c>
      <c r="O34" s="14">
        <v>8</v>
      </c>
      <c r="P34" s="15">
        <v>0</v>
      </c>
      <c r="Q34" s="15">
        <v>0</v>
      </c>
      <c r="R34" s="15">
        <v>0</v>
      </c>
      <c r="S34" s="15">
        <v>0</v>
      </c>
      <c r="T34" s="18">
        <f t="shared" si="4"/>
        <v>0.45384615384615384</v>
      </c>
      <c r="U34" s="19">
        <f t="shared" si="5"/>
        <v>0.68644067796610164</v>
      </c>
      <c r="V34" s="19">
        <f t="shared" si="6"/>
        <v>1.1402868318122554</v>
      </c>
      <c r="W34" s="19">
        <f t="shared" si="7"/>
        <v>0.39830508474576271</v>
      </c>
    </row>
    <row r="35" spans="1:23" ht="15.6" x14ac:dyDescent="0.3">
      <c r="A35" s="13" t="s">
        <v>43</v>
      </c>
      <c r="B35" s="15">
        <v>42</v>
      </c>
      <c r="C35" s="15">
        <f t="shared" si="2"/>
        <v>172</v>
      </c>
      <c r="D35" s="14">
        <v>160</v>
      </c>
      <c r="E35" s="14">
        <v>46</v>
      </c>
      <c r="F35" s="14">
        <f>G35+H35+I35+J35</f>
        <v>63</v>
      </c>
      <c r="G35" s="14">
        <v>49</v>
      </c>
      <c r="H35" s="15">
        <v>5</v>
      </c>
      <c r="I35" s="14">
        <v>8</v>
      </c>
      <c r="J35" s="15">
        <v>1</v>
      </c>
      <c r="K35" s="15">
        <v>24</v>
      </c>
      <c r="L35" s="15">
        <v>10</v>
      </c>
      <c r="M35" s="15">
        <v>2</v>
      </c>
      <c r="N35" s="15">
        <v>24</v>
      </c>
      <c r="O35" s="15">
        <v>0</v>
      </c>
      <c r="P35" s="15">
        <v>0</v>
      </c>
      <c r="Q35" s="15">
        <v>0</v>
      </c>
      <c r="R35" s="14">
        <v>19</v>
      </c>
      <c r="S35" s="15">
        <v>0</v>
      </c>
      <c r="T35" s="16">
        <f t="shared" si="4"/>
        <v>0.42441860465116277</v>
      </c>
      <c r="U35" s="17">
        <f t="shared" si="5"/>
        <v>0.54374999999999996</v>
      </c>
      <c r="V35" s="17">
        <f t="shared" si="6"/>
        <v>0.96816860465116272</v>
      </c>
      <c r="W35" s="17">
        <f t="shared" si="7"/>
        <v>0.39374999999999999</v>
      </c>
    </row>
    <row r="36" spans="1:23" ht="15.6" x14ac:dyDescent="0.3">
      <c r="A36" s="13" t="s">
        <v>45</v>
      </c>
      <c r="B36" s="15">
        <v>36</v>
      </c>
      <c r="C36" s="15">
        <f t="shared" si="2"/>
        <v>149</v>
      </c>
      <c r="D36" s="15">
        <v>136</v>
      </c>
      <c r="E36" s="15">
        <v>23</v>
      </c>
      <c r="F36" s="15">
        <f t="shared" si="3"/>
        <v>42</v>
      </c>
      <c r="G36" s="15">
        <v>32</v>
      </c>
      <c r="H36" s="15">
        <v>5</v>
      </c>
      <c r="I36" s="15">
        <v>1</v>
      </c>
      <c r="J36" s="15">
        <v>4</v>
      </c>
      <c r="K36" s="15">
        <v>24</v>
      </c>
      <c r="L36" s="15">
        <v>11</v>
      </c>
      <c r="M36" s="15">
        <v>2</v>
      </c>
      <c r="N36" s="15">
        <v>18</v>
      </c>
      <c r="O36" s="15">
        <v>0</v>
      </c>
      <c r="P36" s="15">
        <v>0</v>
      </c>
      <c r="Q36" s="15">
        <v>0</v>
      </c>
      <c r="R36" s="15">
        <v>2</v>
      </c>
      <c r="S36" s="15">
        <v>0</v>
      </c>
      <c r="T36" s="16">
        <f t="shared" si="4"/>
        <v>0.35570469798657717</v>
      </c>
      <c r="U36" s="17">
        <f t="shared" si="5"/>
        <v>0.4485294117647059</v>
      </c>
      <c r="V36" s="17">
        <f t="shared" si="6"/>
        <v>0.80423410975128307</v>
      </c>
      <c r="W36" s="17">
        <f t="shared" si="7"/>
        <v>0.30882352941176472</v>
      </c>
    </row>
    <row r="37" spans="1:23" ht="15.6" x14ac:dyDescent="0.3">
      <c r="A37" s="13" t="s">
        <v>48</v>
      </c>
      <c r="B37" s="15">
        <v>33</v>
      </c>
      <c r="C37" s="15">
        <f t="shared" si="2"/>
        <v>123</v>
      </c>
      <c r="D37" s="15">
        <v>108</v>
      </c>
      <c r="E37" s="15">
        <v>25</v>
      </c>
      <c r="F37" s="15">
        <f t="shared" si="3"/>
        <v>32</v>
      </c>
      <c r="G37" s="15">
        <f>32-11</f>
        <v>21</v>
      </c>
      <c r="H37" s="15">
        <v>8</v>
      </c>
      <c r="I37" s="15">
        <v>0</v>
      </c>
      <c r="J37" s="15">
        <v>3</v>
      </c>
      <c r="K37" s="15">
        <v>20</v>
      </c>
      <c r="L37" s="15">
        <v>12</v>
      </c>
      <c r="M37" s="15">
        <v>0</v>
      </c>
      <c r="N37" s="15">
        <v>7</v>
      </c>
      <c r="O37" s="15">
        <v>3</v>
      </c>
      <c r="P37" s="15">
        <v>0</v>
      </c>
      <c r="Q37" s="15">
        <v>0</v>
      </c>
      <c r="R37" s="15">
        <v>17</v>
      </c>
      <c r="S37" s="15">
        <v>0</v>
      </c>
      <c r="T37" s="16">
        <f t="shared" si="4"/>
        <v>0.38211382113821141</v>
      </c>
      <c r="U37" s="17">
        <f t="shared" si="5"/>
        <v>0.45370370370370372</v>
      </c>
      <c r="V37" s="17">
        <f t="shared" si="6"/>
        <v>0.83581752484191507</v>
      </c>
      <c r="W37" s="17">
        <f t="shared" si="7"/>
        <v>0.29629629629629628</v>
      </c>
    </row>
    <row r="38" spans="1:23" ht="15.6" x14ac:dyDescent="0.3">
      <c r="A38" s="13" t="s">
        <v>97</v>
      </c>
      <c r="B38" s="15">
        <v>31</v>
      </c>
      <c r="C38" s="15">
        <f t="shared" si="2"/>
        <v>121</v>
      </c>
      <c r="D38" s="15">
        <v>115</v>
      </c>
      <c r="E38" s="15">
        <v>24</v>
      </c>
      <c r="F38" s="15">
        <f t="shared" si="3"/>
        <v>35</v>
      </c>
      <c r="G38" s="15">
        <v>30</v>
      </c>
      <c r="H38" s="15">
        <v>5</v>
      </c>
      <c r="I38" s="15">
        <v>0</v>
      </c>
      <c r="J38" s="15">
        <v>0</v>
      </c>
      <c r="K38" s="15">
        <v>16</v>
      </c>
      <c r="L38" s="15">
        <v>6</v>
      </c>
      <c r="M38" s="15">
        <v>0</v>
      </c>
      <c r="N38" s="15">
        <v>12</v>
      </c>
      <c r="O38" s="15">
        <v>0</v>
      </c>
      <c r="P38" s="15">
        <v>0</v>
      </c>
      <c r="Q38" s="15">
        <v>0</v>
      </c>
      <c r="R38" s="15">
        <v>10</v>
      </c>
      <c r="S38" s="15">
        <v>0</v>
      </c>
      <c r="T38" s="16">
        <f t="shared" si="4"/>
        <v>0.33884297520661155</v>
      </c>
      <c r="U38" s="17">
        <f t="shared" si="5"/>
        <v>0.34782608695652173</v>
      </c>
      <c r="V38" s="17">
        <f t="shared" si="6"/>
        <v>0.68666906216313328</v>
      </c>
      <c r="W38" s="17">
        <f t="shared" si="7"/>
        <v>0.30434782608695654</v>
      </c>
    </row>
    <row r="39" spans="1:23" ht="15.6" x14ac:dyDescent="0.3">
      <c r="A39" s="13" t="s">
        <v>51</v>
      </c>
      <c r="B39" s="15">
        <v>32</v>
      </c>
      <c r="C39" s="15">
        <f t="shared" si="2"/>
        <v>99</v>
      </c>
      <c r="D39" s="15">
        <v>76</v>
      </c>
      <c r="E39" s="15">
        <v>16</v>
      </c>
      <c r="F39" s="15">
        <v>14</v>
      </c>
      <c r="G39" s="15">
        <v>11</v>
      </c>
      <c r="H39" s="15">
        <v>3</v>
      </c>
      <c r="I39" s="15">
        <v>0</v>
      </c>
      <c r="J39" s="15">
        <v>2</v>
      </c>
      <c r="K39" s="15">
        <v>10</v>
      </c>
      <c r="L39" s="15">
        <v>18</v>
      </c>
      <c r="M39" s="15">
        <v>0</v>
      </c>
      <c r="N39" s="15">
        <v>30</v>
      </c>
      <c r="O39" s="15">
        <v>5</v>
      </c>
      <c r="P39" s="15">
        <v>0</v>
      </c>
      <c r="Q39" s="15">
        <v>0</v>
      </c>
      <c r="R39" s="15">
        <v>5</v>
      </c>
      <c r="S39" s="15">
        <v>0</v>
      </c>
      <c r="T39" s="16">
        <f t="shared" si="4"/>
        <v>0.39393939393939392</v>
      </c>
      <c r="U39" s="17">
        <f t="shared" si="5"/>
        <v>0.32894736842105265</v>
      </c>
      <c r="V39" s="17">
        <f t="shared" si="6"/>
        <v>0.72288676236044658</v>
      </c>
      <c r="W39" s="17">
        <f t="shared" si="7"/>
        <v>0.21052631578947367</v>
      </c>
    </row>
    <row r="40" spans="1:23" ht="15.6" x14ac:dyDescent="0.3">
      <c r="A40" s="13" t="s">
        <v>50</v>
      </c>
      <c r="B40" s="15">
        <v>33</v>
      </c>
      <c r="C40" s="15">
        <f t="shared" si="2"/>
        <v>100</v>
      </c>
      <c r="D40" s="15">
        <v>81</v>
      </c>
      <c r="E40" s="15">
        <v>19</v>
      </c>
      <c r="F40" s="15">
        <f>G40+H40+I40+J40</f>
        <v>22</v>
      </c>
      <c r="G40" s="15">
        <v>21</v>
      </c>
      <c r="H40" s="15">
        <v>1</v>
      </c>
      <c r="I40" s="15">
        <v>0</v>
      </c>
      <c r="J40" s="15">
        <v>0</v>
      </c>
      <c r="K40" s="15">
        <v>9</v>
      </c>
      <c r="L40" s="15">
        <v>13</v>
      </c>
      <c r="M40" s="15">
        <v>4</v>
      </c>
      <c r="N40" s="15">
        <v>23</v>
      </c>
      <c r="O40" s="15">
        <v>2</v>
      </c>
      <c r="P40" s="15">
        <v>0</v>
      </c>
      <c r="Q40" s="15">
        <v>0</v>
      </c>
      <c r="R40" s="15">
        <v>6</v>
      </c>
      <c r="S40" s="15">
        <v>0</v>
      </c>
      <c r="T40" s="16">
        <f t="shared" si="4"/>
        <v>0.37</v>
      </c>
      <c r="U40" s="17">
        <f t="shared" si="5"/>
        <v>0.2839506172839506</v>
      </c>
      <c r="V40" s="17">
        <f t="shared" si="6"/>
        <v>0.65395061728395065</v>
      </c>
      <c r="W40" s="17">
        <f t="shared" si="7"/>
        <v>0.27160493827160492</v>
      </c>
    </row>
    <row r="41" spans="1:23" ht="15.6" x14ac:dyDescent="0.3">
      <c r="A41" s="13" t="s">
        <v>54</v>
      </c>
      <c r="B41" s="15">
        <v>18</v>
      </c>
      <c r="C41" s="15">
        <f t="shared" si="2"/>
        <v>58</v>
      </c>
      <c r="D41" s="15">
        <v>52</v>
      </c>
      <c r="E41" s="15">
        <v>9</v>
      </c>
      <c r="F41" s="15">
        <v>20</v>
      </c>
      <c r="G41" s="15">
        <v>18</v>
      </c>
      <c r="H41" s="15">
        <v>2</v>
      </c>
      <c r="I41" s="15">
        <v>0</v>
      </c>
      <c r="J41" s="15">
        <v>0</v>
      </c>
      <c r="K41" s="15">
        <v>9</v>
      </c>
      <c r="L41" s="15">
        <v>5</v>
      </c>
      <c r="M41" s="15">
        <v>0</v>
      </c>
      <c r="N41" s="15">
        <v>11</v>
      </c>
      <c r="O41" s="15">
        <v>1</v>
      </c>
      <c r="P41" s="15">
        <v>0</v>
      </c>
      <c r="Q41" s="15">
        <v>0</v>
      </c>
      <c r="R41" s="15">
        <v>1</v>
      </c>
      <c r="S41" s="15">
        <v>0</v>
      </c>
      <c r="T41" s="16">
        <f t="shared" si="4"/>
        <v>0.44827586206896552</v>
      </c>
      <c r="U41" s="17">
        <f t="shared" si="5"/>
        <v>0.42307692307692307</v>
      </c>
      <c r="V41" s="17">
        <f t="shared" si="6"/>
        <v>0.87135278514588865</v>
      </c>
      <c r="W41" s="17">
        <f t="shared" si="7"/>
        <v>0.38461538461538464</v>
      </c>
    </row>
    <row r="42" spans="1:23" ht="15.6" x14ac:dyDescent="0.3">
      <c r="A42" s="13" t="s">
        <v>52</v>
      </c>
      <c r="B42" s="15">
        <v>27</v>
      </c>
      <c r="C42" s="15">
        <f t="shared" si="2"/>
        <v>80</v>
      </c>
      <c r="D42" s="15">
        <v>72</v>
      </c>
      <c r="E42" s="15">
        <v>11</v>
      </c>
      <c r="F42" s="15">
        <f>G42+H42+I42+J42</f>
        <v>22</v>
      </c>
      <c r="G42" s="15">
        <v>19</v>
      </c>
      <c r="H42" s="15">
        <v>3</v>
      </c>
      <c r="I42" s="15">
        <v>0</v>
      </c>
      <c r="J42" s="15">
        <v>0</v>
      </c>
      <c r="K42" s="15">
        <v>7</v>
      </c>
      <c r="L42" s="15">
        <v>6</v>
      </c>
      <c r="M42" s="15">
        <v>2</v>
      </c>
      <c r="N42" s="15">
        <v>13</v>
      </c>
      <c r="O42" s="15">
        <v>0</v>
      </c>
      <c r="P42" s="15">
        <v>0</v>
      </c>
      <c r="Q42" s="15">
        <v>0</v>
      </c>
      <c r="R42" s="15">
        <v>1</v>
      </c>
      <c r="S42" s="15">
        <v>0</v>
      </c>
      <c r="T42" s="16">
        <f t="shared" si="4"/>
        <v>0.35</v>
      </c>
      <c r="U42" s="17">
        <f t="shared" si="5"/>
        <v>0.34722222222222221</v>
      </c>
      <c r="V42" s="17">
        <f t="shared" si="6"/>
        <v>0.69722222222222219</v>
      </c>
      <c r="W42" s="17">
        <f t="shared" si="7"/>
        <v>0.30555555555555558</v>
      </c>
    </row>
    <row r="43" spans="1:23" ht="15.6" x14ac:dyDescent="0.3">
      <c r="A43" s="13" t="s">
        <v>49</v>
      </c>
      <c r="B43" s="15">
        <v>25</v>
      </c>
      <c r="C43" s="15">
        <f t="shared" si="2"/>
        <v>96</v>
      </c>
      <c r="D43" s="15">
        <v>84</v>
      </c>
      <c r="E43" s="15">
        <v>13</v>
      </c>
      <c r="F43" s="15">
        <f>G43+H43+I43+J43</f>
        <v>24</v>
      </c>
      <c r="G43" s="15">
        <v>20</v>
      </c>
      <c r="H43" s="15">
        <v>4</v>
      </c>
      <c r="I43" s="15">
        <v>0</v>
      </c>
      <c r="J43" s="15">
        <v>0</v>
      </c>
      <c r="K43" s="15">
        <v>6</v>
      </c>
      <c r="L43" s="15">
        <v>6</v>
      </c>
      <c r="M43" s="15">
        <v>0</v>
      </c>
      <c r="N43" s="14">
        <v>5</v>
      </c>
      <c r="O43" s="15">
        <v>6</v>
      </c>
      <c r="P43" s="15">
        <v>3</v>
      </c>
      <c r="Q43" s="15">
        <v>0</v>
      </c>
      <c r="R43" s="15">
        <v>0</v>
      </c>
      <c r="S43" s="15">
        <v>0</v>
      </c>
      <c r="T43" s="16">
        <f t="shared" si="4"/>
        <v>0.375</v>
      </c>
      <c r="U43" s="17">
        <f t="shared" si="5"/>
        <v>0.33333333333333331</v>
      </c>
      <c r="V43" s="17">
        <f t="shared" si="6"/>
        <v>0.70833333333333326</v>
      </c>
      <c r="W43" s="17">
        <f t="shared" si="7"/>
        <v>0.2857142857142857</v>
      </c>
    </row>
    <row r="44" spans="1:23" ht="15.6" x14ac:dyDescent="0.3">
      <c r="A44" s="13" t="s">
        <v>55</v>
      </c>
      <c r="B44" s="15">
        <v>16</v>
      </c>
      <c r="C44" s="15">
        <f t="shared" si="2"/>
        <v>53</v>
      </c>
      <c r="D44" s="15">
        <v>43</v>
      </c>
      <c r="E44" s="15">
        <v>7</v>
      </c>
      <c r="F44" s="15">
        <f>G44+H44+I44+J44</f>
        <v>9</v>
      </c>
      <c r="G44" s="15">
        <v>5</v>
      </c>
      <c r="H44" s="15">
        <v>2</v>
      </c>
      <c r="I44" s="15">
        <v>1</v>
      </c>
      <c r="J44" s="15">
        <v>1</v>
      </c>
      <c r="K44" s="15">
        <v>5</v>
      </c>
      <c r="L44" s="15">
        <v>8</v>
      </c>
      <c r="M44" s="15">
        <v>1</v>
      </c>
      <c r="N44" s="15">
        <v>7</v>
      </c>
      <c r="O44" s="15">
        <v>1</v>
      </c>
      <c r="P44" s="15">
        <v>0</v>
      </c>
      <c r="Q44" s="15">
        <v>0</v>
      </c>
      <c r="R44" s="15">
        <v>0</v>
      </c>
      <c r="S44" s="15">
        <v>0</v>
      </c>
      <c r="T44" s="16">
        <f t="shared" si="4"/>
        <v>0.33962264150943394</v>
      </c>
      <c r="U44" s="17">
        <f t="shared" si="5"/>
        <v>0.37209302325581395</v>
      </c>
      <c r="V44" s="17">
        <f t="shared" si="6"/>
        <v>0.71171566476524784</v>
      </c>
      <c r="W44" s="17">
        <f t="shared" si="7"/>
        <v>0.20930232558139536</v>
      </c>
    </row>
    <row r="45" spans="1:23" ht="15.6" x14ac:dyDescent="0.3">
      <c r="A45" s="13" t="s">
        <v>60</v>
      </c>
      <c r="B45" s="15">
        <v>8</v>
      </c>
      <c r="C45" s="15">
        <f t="shared" si="2"/>
        <v>18</v>
      </c>
      <c r="D45" s="15">
        <v>16</v>
      </c>
      <c r="E45" s="15">
        <v>4</v>
      </c>
      <c r="F45" s="15">
        <v>4</v>
      </c>
      <c r="G45" s="15">
        <v>4</v>
      </c>
      <c r="H45" s="15">
        <v>0</v>
      </c>
      <c r="I45" s="15">
        <v>0</v>
      </c>
      <c r="J45" s="15">
        <v>0</v>
      </c>
      <c r="K45" s="15">
        <v>5</v>
      </c>
      <c r="L45" s="15">
        <v>2</v>
      </c>
      <c r="M45" s="15">
        <v>0</v>
      </c>
      <c r="N45" s="15">
        <v>3</v>
      </c>
      <c r="O45" s="15">
        <v>0</v>
      </c>
      <c r="P45" s="15">
        <v>0</v>
      </c>
      <c r="Q45" s="15">
        <v>0</v>
      </c>
      <c r="R45" s="15">
        <v>1</v>
      </c>
      <c r="S45" s="15">
        <v>0</v>
      </c>
      <c r="T45" s="16">
        <f t="shared" si="4"/>
        <v>0.33333333333333331</v>
      </c>
      <c r="U45" s="17">
        <f t="shared" si="5"/>
        <v>0.25</v>
      </c>
      <c r="V45" s="17">
        <f t="shared" si="6"/>
        <v>0.58333333333333326</v>
      </c>
      <c r="W45" s="17">
        <f t="shared" si="7"/>
        <v>0.25</v>
      </c>
    </row>
    <row r="46" spans="1:23" ht="15.6" x14ac:dyDescent="0.3">
      <c r="A46" s="13" t="s">
        <v>53</v>
      </c>
      <c r="B46" s="15">
        <v>22</v>
      </c>
      <c r="C46" s="15">
        <f t="shared" si="2"/>
        <v>69</v>
      </c>
      <c r="D46" s="15">
        <v>62</v>
      </c>
      <c r="E46" s="15">
        <v>5</v>
      </c>
      <c r="F46" s="15">
        <v>9</v>
      </c>
      <c r="G46" s="15">
        <v>8</v>
      </c>
      <c r="H46" s="15">
        <v>1</v>
      </c>
      <c r="I46" s="15">
        <v>0</v>
      </c>
      <c r="J46" s="15">
        <v>0</v>
      </c>
      <c r="K46" s="15">
        <v>4</v>
      </c>
      <c r="L46" s="15">
        <v>5</v>
      </c>
      <c r="M46" s="15">
        <v>1</v>
      </c>
      <c r="N46" s="15">
        <v>21</v>
      </c>
      <c r="O46" s="15">
        <v>1</v>
      </c>
      <c r="P46" s="15">
        <v>0</v>
      </c>
      <c r="Q46" s="15">
        <v>0</v>
      </c>
      <c r="R46" s="15">
        <v>0</v>
      </c>
      <c r="S46" s="15">
        <v>0</v>
      </c>
      <c r="T46" s="16">
        <f t="shared" si="4"/>
        <v>0.21739130434782608</v>
      </c>
      <c r="U46" s="17">
        <f t="shared" si="5"/>
        <v>0.16129032258064516</v>
      </c>
      <c r="V46" s="17">
        <f t="shared" si="6"/>
        <v>0.37868162692847124</v>
      </c>
      <c r="W46" s="17">
        <f t="shared" si="7"/>
        <v>0.14516129032258066</v>
      </c>
    </row>
    <row r="47" spans="1:23" ht="15.6" x14ac:dyDescent="0.3">
      <c r="A47" s="13" t="s">
        <v>56</v>
      </c>
      <c r="B47" s="15">
        <v>13</v>
      </c>
      <c r="C47" s="15">
        <f t="shared" si="2"/>
        <v>43</v>
      </c>
      <c r="D47" s="15">
        <v>38</v>
      </c>
      <c r="E47" s="15">
        <v>6</v>
      </c>
      <c r="F47" s="15">
        <v>11</v>
      </c>
      <c r="G47" s="15">
        <v>10</v>
      </c>
      <c r="H47" s="15">
        <v>1</v>
      </c>
      <c r="I47" s="15">
        <v>0</v>
      </c>
      <c r="J47" s="15">
        <v>0</v>
      </c>
      <c r="K47" s="15">
        <v>4</v>
      </c>
      <c r="L47" s="15">
        <v>4</v>
      </c>
      <c r="M47" s="15">
        <v>1</v>
      </c>
      <c r="N47" s="15">
        <v>9</v>
      </c>
      <c r="O47" s="15">
        <v>0</v>
      </c>
      <c r="P47" s="15">
        <v>0</v>
      </c>
      <c r="Q47" s="15">
        <v>0</v>
      </c>
      <c r="R47" s="15">
        <v>1</v>
      </c>
      <c r="S47" s="15">
        <v>0</v>
      </c>
      <c r="T47" s="16">
        <f t="shared" si="4"/>
        <v>0.34883720930232559</v>
      </c>
      <c r="U47" s="17">
        <f t="shared" si="5"/>
        <v>0.31578947368421051</v>
      </c>
      <c r="V47" s="17">
        <f t="shared" si="6"/>
        <v>0.66462668298653615</v>
      </c>
      <c r="W47" s="17">
        <f t="shared" si="7"/>
        <v>0.28947368421052633</v>
      </c>
    </row>
    <row r="48" spans="1:23" ht="15.6" x14ac:dyDescent="0.3">
      <c r="A48" s="13" t="s">
        <v>58</v>
      </c>
      <c r="B48" s="15">
        <v>10</v>
      </c>
      <c r="C48" s="15">
        <f t="shared" si="2"/>
        <v>21</v>
      </c>
      <c r="D48" s="15">
        <v>19</v>
      </c>
      <c r="E48" s="15">
        <v>3</v>
      </c>
      <c r="F48" s="15">
        <v>8</v>
      </c>
      <c r="G48" s="15">
        <v>6</v>
      </c>
      <c r="H48" s="15">
        <v>2</v>
      </c>
      <c r="I48" s="15">
        <v>0</v>
      </c>
      <c r="J48" s="15">
        <v>0</v>
      </c>
      <c r="K48" s="15">
        <v>2</v>
      </c>
      <c r="L48" s="15">
        <v>1</v>
      </c>
      <c r="M48" s="15">
        <v>0</v>
      </c>
      <c r="N48" s="15">
        <v>3</v>
      </c>
      <c r="O48" s="15">
        <v>1</v>
      </c>
      <c r="P48" s="15">
        <v>0</v>
      </c>
      <c r="Q48" s="15">
        <v>0</v>
      </c>
      <c r="R48" s="15">
        <v>0</v>
      </c>
      <c r="S48" s="15">
        <v>0</v>
      </c>
      <c r="T48" s="16">
        <f t="shared" si="4"/>
        <v>0.47619047619047616</v>
      </c>
      <c r="U48" s="17">
        <f t="shared" si="5"/>
        <v>0.52631578947368418</v>
      </c>
      <c r="V48" s="17">
        <f t="shared" si="6"/>
        <v>1.0025062656641603</v>
      </c>
      <c r="W48" s="17">
        <f t="shared" si="7"/>
        <v>0.42105263157894735</v>
      </c>
    </row>
    <row r="49" spans="1:23" ht="15.6" x14ac:dyDescent="0.3">
      <c r="A49" s="13" t="s">
        <v>57</v>
      </c>
      <c r="B49" s="15">
        <v>14</v>
      </c>
      <c r="C49" s="15">
        <f t="shared" si="2"/>
        <v>31</v>
      </c>
      <c r="D49" s="15">
        <v>25</v>
      </c>
      <c r="E49" s="15">
        <v>4</v>
      </c>
      <c r="F49" s="15">
        <v>2</v>
      </c>
      <c r="G49" s="15">
        <v>2</v>
      </c>
      <c r="H49" s="15">
        <v>0</v>
      </c>
      <c r="I49" s="15">
        <v>0</v>
      </c>
      <c r="J49" s="15">
        <v>0</v>
      </c>
      <c r="K49" s="15">
        <v>1</v>
      </c>
      <c r="L49" s="15">
        <v>3</v>
      </c>
      <c r="M49" s="15">
        <v>1</v>
      </c>
      <c r="N49" s="15">
        <v>11</v>
      </c>
      <c r="O49" s="15">
        <v>2</v>
      </c>
      <c r="P49" s="15">
        <v>0</v>
      </c>
      <c r="Q49" s="15">
        <v>0</v>
      </c>
      <c r="R49" s="15">
        <v>0</v>
      </c>
      <c r="S49" s="15">
        <v>0</v>
      </c>
      <c r="T49" s="16">
        <f t="shared" si="4"/>
        <v>0.22580645161290322</v>
      </c>
      <c r="U49" s="17">
        <f t="shared" si="5"/>
        <v>0.08</v>
      </c>
      <c r="V49" s="17">
        <f t="shared" si="6"/>
        <v>0.30580645161290321</v>
      </c>
      <c r="W49" s="17">
        <f t="shared" si="7"/>
        <v>0.08</v>
      </c>
    </row>
    <row r="50" spans="1:23" ht="15.6" x14ac:dyDescent="0.3">
      <c r="A50" s="13" t="s">
        <v>59</v>
      </c>
      <c r="B50" s="15">
        <v>6</v>
      </c>
      <c r="C50" s="15">
        <f t="shared" si="2"/>
        <v>18</v>
      </c>
      <c r="D50" s="15">
        <v>17</v>
      </c>
      <c r="E50" s="15">
        <v>3</v>
      </c>
      <c r="F50" s="15">
        <f>G50+H50+I50+J50</f>
        <v>3</v>
      </c>
      <c r="G50" s="15">
        <v>2</v>
      </c>
      <c r="H50" s="15">
        <v>1</v>
      </c>
      <c r="I50" s="15">
        <v>0</v>
      </c>
      <c r="J50" s="15">
        <v>0</v>
      </c>
      <c r="K50" s="15">
        <v>1</v>
      </c>
      <c r="L50" s="15">
        <v>1</v>
      </c>
      <c r="M50" s="15">
        <v>0</v>
      </c>
      <c r="N50" s="15">
        <v>2</v>
      </c>
      <c r="O50" s="15">
        <v>0</v>
      </c>
      <c r="P50" s="15">
        <v>1</v>
      </c>
      <c r="Q50" s="15">
        <v>0</v>
      </c>
      <c r="R50" s="15">
        <v>0</v>
      </c>
      <c r="S50" s="15">
        <v>0</v>
      </c>
      <c r="T50" s="16">
        <f t="shared" si="4"/>
        <v>0.22222222222222221</v>
      </c>
      <c r="U50" s="17">
        <f t="shared" si="5"/>
        <v>0.23529411764705882</v>
      </c>
      <c r="V50" s="17">
        <f t="shared" si="6"/>
        <v>0.45751633986928103</v>
      </c>
      <c r="W50" s="17">
        <f t="shared" si="7"/>
        <v>0.17647058823529413</v>
      </c>
    </row>
    <row r="51" spans="1:23" ht="15.6" x14ac:dyDescent="0.3">
      <c r="A51" s="13" t="s">
        <v>61</v>
      </c>
      <c r="B51" s="15">
        <v>5</v>
      </c>
      <c r="C51" s="15">
        <f t="shared" si="2"/>
        <v>10</v>
      </c>
      <c r="D51" s="15">
        <v>7</v>
      </c>
      <c r="E51" s="15">
        <v>2</v>
      </c>
      <c r="F51" s="15">
        <v>3</v>
      </c>
      <c r="G51" s="15">
        <v>2</v>
      </c>
      <c r="H51" s="15">
        <v>1</v>
      </c>
      <c r="I51" s="15">
        <v>0</v>
      </c>
      <c r="J51" s="15">
        <v>0</v>
      </c>
      <c r="K51" s="15">
        <v>1</v>
      </c>
      <c r="L51" s="15">
        <v>1</v>
      </c>
      <c r="M51" s="15">
        <v>0</v>
      </c>
      <c r="N51" s="15">
        <v>2</v>
      </c>
      <c r="O51" s="15">
        <v>2</v>
      </c>
      <c r="P51" s="15">
        <v>0</v>
      </c>
      <c r="Q51" s="15">
        <v>0</v>
      </c>
      <c r="R51" s="15">
        <v>0</v>
      </c>
      <c r="S51" s="15">
        <v>0</v>
      </c>
      <c r="T51" s="16">
        <f t="shared" si="4"/>
        <v>0.6</v>
      </c>
      <c r="U51" s="17">
        <f t="shared" si="5"/>
        <v>0.5714285714285714</v>
      </c>
      <c r="V51" s="17">
        <f t="shared" si="6"/>
        <v>1.1714285714285713</v>
      </c>
      <c r="W51" s="17">
        <f t="shared" si="7"/>
        <v>0.42857142857142855</v>
      </c>
    </row>
    <row r="52" spans="1:23" ht="15.6" x14ac:dyDescent="0.3">
      <c r="A52" s="13" t="s">
        <v>62</v>
      </c>
      <c r="B52" s="15">
        <v>3</v>
      </c>
      <c r="C52" s="15">
        <f t="shared" si="2"/>
        <v>7</v>
      </c>
      <c r="D52" s="15">
        <v>7</v>
      </c>
      <c r="E52" s="15">
        <v>0</v>
      </c>
      <c r="F52" s="15">
        <f>G52+H52+I52+J52</f>
        <v>1</v>
      </c>
      <c r="G52" s="15">
        <v>1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6">
        <f t="shared" si="4"/>
        <v>0.14285714285714285</v>
      </c>
      <c r="U52" s="17">
        <f t="shared" si="5"/>
        <v>0.14285714285714285</v>
      </c>
      <c r="V52" s="17">
        <f t="shared" si="6"/>
        <v>0.2857142857142857</v>
      </c>
      <c r="W52" s="17">
        <f t="shared" si="7"/>
        <v>0.14285714285714285</v>
      </c>
    </row>
    <row r="53" spans="1:23" ht="15.6" x14ac:dyDescent="0.3">
      <c r="A53" s="13" t="s">
        <v>63</v>
      </c>
      <c r="B53" s="15">
        <v>2</v>
      </c>
      <c r="C53" s="15">
        <f t="shared" si="2"/>
        <v>6</v>
      </c>
      <c r="D53" s="15">
        <v>6</v>
      </c>
      <c r="E53" s="15">
        <v>1</v>
      </c>
      <c r="F53" s="15">
        <v>1</v>
      </c>
      <c r="G53" s="15">
        <v>1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6">
        <f t="shared" si="4"/>
        <v>0.16666666666666666</v>
      </c>
      <c r="U53" s="17">
        <f t="shared" si="5"/>
        <v>0.16666666666666666</v>
      </c>
      <c r="V53" s="17">
        <f t="shared" si="6"/>
        <v>0.33333333333333331</v>
      </c>
      <c r="W53" s="17">
        <f t="shared" si="7"/>
        <v>0.16666666666666666</v>
      </c>
    </row>
    <row r="54" spans="1:23" ht="15.6" x14ac:dyDescent="0.3">
      <c r="A54" s="13" t="s">
        <v>64</v>
      </c>
      <c r="B54" s="15">
        <v>1</v>
      </c>
      <c r="C54" s="15">
        <f t="shared" si="2"/>
        <v>4</v>
      </c>
      <c r="D54" s="15">
        <v>4</v>
      </c>
      <c r="E54" s="15">
        <v>1</v>
      </c>
      <c r="F54" s="15">
        <v>1</v>
      </c>
      <c r="G54" s="15">
        <v>1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2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6">
        <f t="shared" si="4"/>
        <v>0.25</v>
      </c>
      <c r="U54" s="17">
        <f t="shared" si="5"/>
        <v>0.25</v>
      </c>
      <c r="V54" s="17">
        <f t="shared" si="6"/>
        <v>0.5</v>
      </c>
      <c r="W54" s="17">
        <f t="shared" si="7"/>
        <v>0.25</v>
      </c>
    </row>
    <row r="55" spans="1:23" ht="15.6" x14ac:dyDescent="0.3">
      <c r="A55" s="13" t="s">
        <v>65</v>
      </c>
      <c r="B55" s="15">
        <v>1</v>
      </c>
      <c r="C55" s="15">
        <f t="shared" si="2"/>
        <v>3</v>
      </c>
      <c r="D55" s="15">
        <v>3</v>
      </c>
      <c r="E55" s="15">
        <v>0</v>
      </c>
      <c r="F55" s="15">
        <v>1</v>
      </c>
      <c r="G55" s="15">
        <v>1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6">
        <f t="shared" si="4"/>
        <v>0.33333333333333331</v>
      </c>
      <c r="U55" s="17">
        <f t="shared" si="5"/>
        <v>0.33333333333333331</v>
      </c>
      <c r="V55" s="17">
        <f t="shared" si="6"/>
        <v>0.66666666666666663</v>
      </c>
      <c r="W55" s="17">
        <f t="shared" si="7"/>
        <v>0.33333333333333331</v>
      </c>
    </row>
    <row r="56" spans="1:23" ht="15.6" x14ac:dyDescent="0.3">
      <c r="A56" s="13" t="s">
        <v>66</v>
      </c>
      <c r="B56" s="15">
        <v>1</v>
      </c>
      <c r="C56" s="15">
        <f t="shared" si="2"/>
        <v>4</v>
      </c>
      <c r="D56" s="15">
        <v>2</v>
      </c>
      <c r="E56" s="15">
        <v>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5">
        <v>2</v>
      </c>
      <c r="P56" s="15">
        <v>0</v>
      </c>
      <c r="Q56" s="15">
        <v>0</v>
      </c>
      <c r="R56" s="15">
        <v>0</v>
      </c>
      <c r="S56" s="15">
        <v>0</v>
      </c>
      <c r="T56" s="16">
        <f t="shared" si="4"/>
        <v>0.5</v>
      </c>
      <c r="U56" s="17">
        <f t="shared" si="5"/>
        <v>0</v>
      </c>
      <c r="V56" s="17">
        <f t="shared" si="6"/>
        <v>0.5</v>
      </c>
      <c r="W56" s="17">
        <f t="shared" si="7"/>
        <v>0</v>
      </c>
    </row>
    <row r="57" spans="1:23" ht="15.6" x14ac:dyDescent="0.3">
      <c r="A57" s="13" t="s">
        <v>96</v>
      </c>
      <c r="B57" s="15">
        <v>3</v>
      </c>
      <c r="C57" s="15">
        <f t="shared" si="2"/>
        <v>1</v>
      </c>
      <c r="D57" s="15">
        <v>1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6">
        <f t="shared" si="4"/>
        <v>0</v>
      </c>
      <c r="U57" s="17">
        <f t="shared" si="5"/>
        <v>0</v>
      </c>
      <c r="V57" s="17">
        <f t="shared" si="6"/>
        <v>0</v>
      </c>
      <c r="W57" s="17">
        <f t="shared" si="7"/>
        <v>0</v>
      </c>
    </row>
    <row r="58" spans="1:23" ht="15.6" x14ac:dyDescent="0.3">
      <c r="A58" s="13" t="s">
        <v>67</v>
      </c>
      <c r="B58" s="15">
        <v>1</v>
      </c>
      <c r="C58" s="15">
        <f t="shared" si="2"/>
        <v>0</v>
      </c>
      <c r="D58" s="15">
        <v>0</v>
      </c>
      <c r="E58" s="15">
        <v>0</v>
      </c>
      <c r="F58" s="15">
        <f>G58+H58+I58+J58</f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6">
        <v>0</v>
      </c>
      <c r="U58" s="17">
        <v>0</v>
      </c>
      <c r="V58" s="17">
        <v>0</v>
      </c>
      <c r="W58" s="17">
        <v>0</v>
      </c>
    </row>
    <row r="59" spans="1:23" ht="15.6" x14ac:dyDescent="0.3">
      <c r="A59" s="13" t="s">
        <v>68</v>
      </c>
      <c r="B59" s="15">
        <v>0</v>
      </c>
      <c r="C59" s="15">
        <f t="shared" si="2"/>
        <v>0</v>
      </c>
      <c r="D59" s="15">
        <v>0</v>
      </c>
      <c r="E59" s="15">
        <v>0</v>
      </c>
      <c r="F59" s="15">
        <f>G59+H59+I59+J59</f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6">
        <v>0</v>
      </c>
      <c r="U59" s="17">
        <v>0</v>
      </c>
      <c r="V59" s="17">
        <v>0</v>
      </c>
      <c r="W59" s="17">
        <v>0</v>
      </c>
    </row>
    <row r="62" spans="1:23" ht="18" x14ac:dyDescent="0.35">
      <c r="A62" s="11" t="s">
        <v>95</v>
      </c>
      <c r="H62" s="12" t="s">
        <v>93</v>
      </c>
    </row>
    <row r="63" spans="1:23" ht="15.6" x14ac:dyDescent="0.3">
      <c r="A63" s="20"/>
      <c r="B63" s="10" t="s">
        <v>70</v>
      </c>
      <c r="C63" s="10" t="s">
        <v>71</v>
      </c>
      <c r="D63" s="10" t="s">
        <v>72</v>
      </c>
      <c r="E63" s="21" t="s">
        <v>73</v>
      </c>
      <c r="F63" s="10" t="s">
        <v>74</v>
      </c>
      <c r="G63" s="10" t="s">
        <v>75</v>
      </c>
      <c r="H63" s="10" t="s">
        <v>76</v>
      </c>
      <c r="I63" s="10" t="s">
        <v>77</v>
      </c>
      <c r="J63" s="10" t="s">
        <v>78</v>
      </c>
      <c r="K63" s="10" t="s">
        <v>79</v>
      </c>
      <c r="L63" s="10" t="s">
        <v>80</v>
      </c>
      <c r="M63" s="10" t="s">
        <v>81</v>
      </c>
      <c r="N63" s="10" t="s">
        <v>82</v>
      </c>
      <c r="O63" s="10" t="s">
        <v>83</v>
      </c>
      <c r="P63" s="22" t="s">
        <v>84</v>
      </c>
      <c r="Q63" s="10" t="s">
        <v>85</v>
      </c>
    </row>
    <row r="64" spans="1:23" ht="15.6" x14ac:dyDescent="0.3">
      <c r="A64" s="13" t="s">
        <v>68</v>
      </c>
      <c r="B64" s="15">
        <v>14</v>
      </c>
      <c r="C64" s="14">
        <v>13</v>
      </c>
      <c r="D64" s="14">
        <v>2</v>
      </c>
      <c r="E64" s="23">
        <v>76.66</v>
      </c>
      <c r="F64" s="15">
        <v>25</v>
      </c>
      <c r="G64" s="15">
        <v>62</v>
      </c>
      <c r="H64" s="15">
        <v>2</v>
      </c>
      <c r="I64" s="15">
        <v>34</v>
      </c>
      <c r="J64" s="15">
        <v>20</v>
      </c>
      <c r="K64" s="15">
        <v>4</v>
      </c>
      <c r="L64" s="15">
        <v>0</v>
      </c>
      <c r="M64" s="14">
        <v>6</v>
      </c>
      <c r="N64" s="15">
        <v>2</v>
      </c>
      <c r="O64" s="15">
        <v>0</v>
      </c>
      <c r="P64" s="24">
        <f t="shared" ref="P64:P79" si="8">F64*9/E64</f>
        <v>2.9350378293764678</v>
      </c>
      <c r="Q64" s="24">
        <f t="shared" ref="Q64:Q79" si="9">(G64+J64)/E64</f>
        <v>1.0696582311505349</v>
      </c>
    </row>
    <row r="65" spans="1:17" ht="15.6" x14ac:dyDescent="0.3">
      <c r="A65" s="13" t="s">
        <v>46</v>
      </c>
      <c r="B65" s="15">
        <v>11</v>
      </c>
      <c r="C65" s="15">
        <v>9</v>
      </c>
      <c r="D65" s="15">
        <v>1</v>
      </c>
      <c r="E65" s="25">
        <v>57.33</v>
      </c>
      <c r="F65" s="15">
        <v>26</v>
      </c>
      <c r="G65" s="15">
        <v>54</v>
      </c>
      <c r="H65" s="15">
        <v>1</v>
      </c>
      <c r="I65" s="14">
        <v>54</v>
      </c>
      <c r="J65" s="14">
        <v>13</v>
      </c>
      <c r="K65" s="15">
        <v>4</v>
      </c>
      <c r="L65" s="15">
        <v>0</v>
      </c>
      <c r="M65" s="15">
        <v>4</v>
      </c>
      <c r="N65" s="15">
        <v>5</v>
      </c>
      <c r="O65" s="15">
        <v>1</v>
      </c>
      <c r="P65" s="26">
        <f t="shared" si="8"/>
        <v>4.0816326530612246</v>
      </c>
      <c r="Q65" s="26">
        <f t="shared" si="9"/>
        <v>1.1686725972440259</v>
      </c>
    </row>
    <row r="66" spans="1:17" ht="15.6" x14ac:dyDescent="0.3">
      <c r="A66" s="13" t="s">
        <v>87</v>
      </c>
      <c r="B66" s="15">
        <v>18</v>
      </c>
      <c r="C66" s="15">
        <v>3</v>
      </c>
      <c r="D66" s="15">
        <v>0</v>
      </c>
      <c r="E66" s="25">
        <v>44.66</v>
      </c>
      <c r="F66" s="15">
        <v>29</v>
      </c>
      <c r="G66" s="15">
        <v>48</v>
      </c>
      <c r="H66" s="15">
        <v>5</v>
      </c>
      <c r="I66" s="15">
        <v>21</v>
      </c>
      <c r="J66" s="15">
        <v>18</v>
      </c>
      <c r="K66" s="14">
        <v>3</v>
      </c>
      <c r="L66" s="15">
        <v>0</v>
      </c>
      <c r="M66" s="15">
        <v>4</v>
      </c>
      <c r="N66" s="15">
        <v>4</v>
      </c>
      <c r="O66" s="15">
        <v>1</v>
      </c>
      <c r="P66" s="26">
        <f t="shared" si="8"/>
        <v>5.8441558441558445</v>
      </c>
      <c r="Q66" s="26">
        <f t="shared" si="9"/>
        <v>1.4778325123152711</v>
      </c>
    </row>
    <row r="67" spans="1:17" ht="15.6" x14ac:dyDescent="0.3">
      <c r="A67" s="13" t="s">
        <v>86</v>
      </c>
      <c r="B67" s="15">
        <v>16</v>
      </c>
      <c r="C67" s="15">
        <v>5</v>
      </c>
      <c r="D67" s="15">
        <v>0</v>
      </c>
      <c r="E67" s="25">
        <v>33.659999999999997</v>
      </c>
      <c r="F67" s="15">
        <v>20</v>
      </c>
      <c r="G67" s="15">
        <v>41</v>
      </c>
      <c r="H67" s="15">
        <v>1</v>
      </c>
      <c r="I67" s="15">
        <v>21</v>
      </c>
      <c r="J67" s="14">
        <v>13</v>
      </c>
      <c r="K67" s="15">
        <v>4</v>
      </c>
      <c r="L67" s="15">
        <v>0</v>
      </c>
      <c r="M67" s="15">
        <v>4</v>
      </c>
      <c r="N67" s="14">
        <v>1</v>
      </c>
      <c r="O67" s="15">
        <v>1</v>
      </c>
      <c r="P67" s="26">
        <f t="shared" si="8"/>
        <v>5.3475935828877015</v>
      </c>
      <c r="Q67" s="26">
        <f t="shared" si="9"/>
        <v>1.6042780748663104</v>
      </c>
    </row>
    <row r="68" spans="1:17" ht="15.6" x14ac:dyDescent="0.3">
      <c r="A68" s="13" t="s">
        <v>55</v>
      </c>
      <c r="B68" s="6">
        <v>6</v>
      </c>
      <c r="C68" s="6">
        <v>1</v>
      </c>
      <c r="D68" s="6">
        <v>0</v>
      </c>
      <c r="E68" s="27">
        <v>18.329999999999998</v>
      </c>
      <c r="F68" s="6">
        <v>20</v>
      </c>
      <c r="G68" s="6">
        <v>28</v>
      </c>
      <c r="H68" s="6">
        <v>2</v>
      </c>
      <c r="I68" s="6">
        <v>8</v>
      </c>
      <c r="J68" s="6">
        <v>8</v>
      </c>
      <c r="K68" s="6">
        <v>0</v>
      </c>
      <c r="L68" s="6">
        <v>0</v>
      </c>
      <c r="M68" s="6">
        <v>2</v>
      </c>
      <c r="N68" s="6">
        <v>1</v>
      </c>
      <c r="O68" s="6">
        <v>0</v>
      </c>
      <c r="P68" s="28">
        <f t="shared" si="8"/>
        <v>9.8199672667757785</v>
      </c>
      <c r="Q68" s="28">
        <f t="shared" si="9"/>
        <v>1.9639934533551557</v>
      </c>
    </row>
    <row r="69" spans="1:17" ht="15.6" x14ac:dyDescent="0.3">
      <c r="A69" s="13" t="s">
        <v>96</v>
      </c>
      <c r="B69" s="14">
        <v>20</v>
      </c>
      <c r="C69" s="15">
        <v>3</v>
      </c>
      <c r="D69" s="15">
        <v>0</v>
      </c>
      <c r="E69" s="25">
        <v>45.66</v>
      </c>
      <c r="F69" s="14">
        <v>19</v>
      </c>
      <c r="G69" s="15">
        <v>39</v>
      </c>
      <c r="H69" s="14">
        <v>0</v>
      </c>
      <c r="I69" s="15">
        <v>41</v>
      </c>
      <c r="J69" s="15">
        <v>22</v>
      </c>
      <c r="K69" s="15">
        <v>6</v>
      </c>
      <c r="L69" s="15">
        <v>0</v>
      </c>
      <c r="M69" s="15">
        <v>1</v>
      </c>
      <c r="N69" s="15">
        <v>4</v>
      </c>
      <c r="O69" s="14">
        <v>3</v>
      </c>
      <c r="P69" s="26">
        <f t="shared" si="8"/>
        <v>3.7450722733245732</v>
      </c>
      <c r="Q69" s="26">
        <f t="shared" si="9"/>
        <v>1.3359614542268945</v>
      </c>
    </row>
    <row r="70" spans="1:17" ht="15.6" x14ac:dyDescent="0.3">
      <c r="A70" s="13" t="s">
        <v>88</v>
      </c>
      <c r="B70" s="15">
        <v>9</v>
      </c>
      <c r="C70" s="15">
        <v>6</v>
      </c>
      <c r="D70" s="15">
        <v>0</v>
      </c>
      <c r="E70" s="15">
        <v>28</v>
      </c>
      <c r="F70" s="15">
        <v>20</v>
      </c>
      <c r="G70" s="14">
        <v>23</v>
      </c>
      <c r="H70" s="15">
        <v>1</v>
      </c>
      <c r="I70" s="15">
        <v>17</v>
      </c>
      <c r="J70" s="15">
        <v>31</v>
      </c>
      <c r="K70" s="14">
        <v>3</v>
      </c>
      <c r="L70" s="15">
        <v>0</v>
      </c>
      <c r="M70" s="15">
        <v>1</v>
      </c>
      <c r="N70" s="14">
        <v>1</v>
      </c>
      <c r="O70" s="15">
        <v>0</v>
      </c>
      <c r="P70" s="26">
        <f t="shared" si="8"/>
        <v>6.4285714285714288</v>
      </c>
      <c r="Q70" s="26">
        <f t="shared" si="9"/>
        <v>1.9285714285714286</v>
      </c>
    </row>
    <row r="71" spans="1:17" ht="15.6" x14ac:dyDescent="0.3">
      <c r="A71" s="13" t="s">
        <v>45</v>
      </c>
      <c r="B71" s="15">
        <v>4</v>
      </c>
      <c r="C71" s="15">
        <v>3</v>
      </c>
      <c r="D71" s="15">
        <v>1</v>
      </c>
      <c r="E71" s="25">
        <v>22.33</v>
      </c>
      <c r="F71" s="15">
        <v>11</v>
      </c>
      <c r="G71" s="15">
        <v>23</v>
      </c>
      <c r="H71" s="15">
        <v>1</v>
      </c>
      <c r="I71" s="15">
        <v>20</v>
      </c>
      <c r="J71" s="15">
        <v>5</v>
      </c>
      <c r="K71" s="15">
        <v>0</v>
      </c>
      <c r="L71" s="15">
        <v>0</v>
      </c>
      <c r="M71" s="15">
        <v>1</v>
      </c>
      <c r="N71" s="15">
        <v>0</v>
      </c>
      <c r="O71" s="15">
        <v>0</v>
      </c>
      <c r="P71" s="26">
        <f t="shared" si="8"/>
        <v>4.4334975369458132</v>
      </c>
      <c r="Q71" s="26">
        <f t="shared" si="9"/>
        <v>1.2539184952978057</v>
      </c>
    </row>
    <row r="72" spans="1:17" ht="15.6" x14ac:dyDescent="0.3">
      <c r="A72" s="13" t="s">
        <v>92</v>
      </c>
      <c r="B72" s="6">
        <v>2</v>
      </c>
      <c r="C72" s="6">
        <v>1</v>
      </c>
      <c r="D72" s="6">
        <v>0</v>
      </c>
      <c r="E72" s="6">
        <v>7</v>
      </c>
      <c r="F72" s="6">
        <v>4</v>
      </c>
      <c r="G72" s="6">
        <v>5</v>
      </c>
      <c r="H72" s="6">
        <v>1</v>
      </c>
      <c r="I72" s="6">
        <v>9</v>
      </c>
      <c r="J72" s="6">
        <v>4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28">
        <f t="shared" si="8"/>
        <v>5.1428571428571432</v>
      </c>
      <c r="Q72" s="28">
        <f t="shared" si="9"/>
        <v>1.2857142857142858</v>
      </c>
    </row>
    <row r="73" spans="1:17" ht="15.6" x14ac:dyDescent="0.3">
      <c r="A73" s="13" t="s">
        <v>89</v>
      </c>
      <c r="B73" s="6">
        <v>2</v>
      </c>
      <c r="C73" s="6">
        <v>1</v>
      </c>
      <c r="D73" s="6">
        <v>0</v>
      </c>
      <c r="E73" s="27">
        <v>5.66</v>
      </c>
      <c r="F73" s="6">
        <v>10</v>
      </c>
      <c r="G73" s="6">
        <v>11</v>
      </c>
      <c r="H73" s="6">
        <v>1</v>
      </c>
      <c r="I73" s="6">
        <v>2</v>
      </c>
      <c r="J73" s="6">
        <v>1</v>
      </c>
      <c r="K73" s="6">
        <v>0</v>
      </c>
      <c r="L73" s="6">
        <v>0</v>
      </c>
      <c r="M73" s="6">
        <v>0</v>
      </c>
      <c r="N73" s="6">
        <v>1</v>
      </c>
      <c r="O73" s="6">
        <v>0</v>
      </c>
      <c r="P73" s="28">
        <f t="shared" si="8"/>
        <v>15.901060070671377</v>
      </c>
      <c r="Q73" s="28">
        <f t="shared" si="9"/>
        <v>2.1201413427561837</v>
      </c>
    </row>
    <row r="74" spans="1:17" ht="15.6" x14ac:dyDescent="0.3">
      <c r="A74" s="13" t="s">
        <v>52</v>
      </c>
      <c r="B74" s="6">
        <v>3</v>
      </c>
      <c r="C74" s="6">
        <v>0</v>
      </c>
      <c r="D74" s="6">
        <v>0</v>
      </c>
      <c r="E74" s="27">
        <v>3.66</v>
      </c>
      <c r="F74" s="6">
        <v>4</v>
      </c>
      <c r="G74" s="6">
        <v>4</v>
      </c>
      <c r="H74" s="6">
        <v>0</v>
      </c>
      <c r="I74" s="6">
        <v>3</v>
      </c>
      <c r="J74" s="6">
        <v>5</v>
      </c>
      <c r="K74" s="6">
        <v>0</v>
      </c>
      <c r="L74" s="6">
        <v>0</v>
      </c>
      <c r="M74" s="6">
        <v>0</v>
      </c>
      <c r="N74" s="6">
        <v>1</v>
      </c>
      <c r="O74" s="6">
        <v>0</v>
      </c>
      <c r="P74" s="28">
        <f t="shared" si="8"/>
        <v>9.8360655737704921</v>
      </c>
      <c r="Q74" s="28">
        <f t="shared" si="9"/>
        <v>2.459016393442623</v>
      </c>
    </row>
    <row r="75" spans="1:17" ht="15.6" x14ac:dyDescent="0.3">
      <c r="A75" s="13" t="s">
        <v>90</v>
      </c>
      <c r="B75" s="6">
        <v>1</v>
      </c>
      <c r="C75" s="6">
        <v>0</v>
      </c>
      <c r="D75" s="6">
        <v>0</v>
      </c>
      <c r="E75" s="6">
        <v>2</v>
      </c>
      <c r="F75" s="6">
        <v>0</v>
      </c>
      <c r="G75" s="6">
        <v>1</v>
      </c>
      <c r="H75" s="6">
        <v>0</v>
      </c>
      <c r="I75" s="6">
        <v>0</v>
      </c>
      <c r="J75" s="6">
        <v>1</v>
      </c>
      <c r="K75" s="6">
        <v>0</v>
      </c>
      <c r="L75" s="6">
        <v>0</v>
      </c>
      <c r="M75" s="6">
        <v>0</v>
      </c>
      <c r="N75" s="6">
        <v>0</v>
      </c>
      <c r="O75" s="6">
        <v>1</v>
      </c>
      <c r="P75" s="28">
        <f t="shared" si="8"/>
        <v>0</v>
      </c>
      <c r="Q75" s="28">
        <f t="shared" si="9"/>
        <v>1</v>
      </c>
    </row>
    <row r="76" spans="1:17" ht="15.6" x14ac:dyDescent="0.3">
      <c r="A76" s="13" t="s">
        <v>91</v>
      </c>
      <c r="B76" s="6">
        <v>1</v>
      </c>
      <c r="C76" s="6">
        <v>0</v>
      </c>
      <c r="D76" s="6">
        <v>0</v>
      </c>
      <c r="E76" s="6">
        <v>2</v>
      </c>
      <c r="F76" s="6">
        <v>0</v>
      </c>
      <c r="G76" s="6">
        <v>2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28">
        <f t="shared" si="8"/>
        <v>0</v>
      </c>
      <c r="Q76" s="28">
        <f t="shared" si="9"/>
        <v>1</v>
      </c>
    </row>
    <row r="77" spans="1:17" ht="15.6" x14ac:dyDescent="0.3">
      <c r="A77" s="13" t="s">
        <v>51</v>
      </c>
      <c r="B77" s="6">
        <v>1</v>
      </c>
      <c r="C77" s="6">
        <v>0</v>
      </c>
      <c r="D77" s="6">
        <v>0</v>
      </c>
      <c r="E77" s="27">
        <v>1.66</v>
      </c>
      <c r="F77" s="6">
        <v>2</v>
      </c>
      <c r="G77" s="6">
        <v>2</v>
      </c>
      <c r="H77" s="6">
        <v>0</v>
      </c>
      <c r="I77" s="6">
        <v>1</v>
      </c>
      <c r="J77" s="6">
        <v>2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28">
        <f t="shared" si="8"/>
        <v>10.843373493975903</v>
      </c>
      <c r="Q77" s="28">
        <f t="shared" si="9"/>
        <v>2.4096385542168677</v>
      </c>
    </row>
    <row r="78" spans="1:17" ht="15.6" x14ac:dyDescent="0.3">
      <c r="A78" s="13" t="s">
        <v>50</v>
      </c>
      <c r="B78" s="6">
        <v>1</v>
      </c>
      <c r="C78" s="6">
        <v>0</v>
      </c>
      <c r="D78" s="6">
        <v>0</v>
      </c>
      <c r="E78" s="6">
        <v>1</v>
      </c>
      <c r="F78" s="6">
        <v>4</v>
      </c>
      <c r="G78" s="6">
        <v>0</v>
      </c>
      <c r="H78" s="6">
        <v>0</v>
      </c>
      <c r="I78" s="6">
        <v>0</v>
      </c>
      <c r="J78" s="6">
        <v>3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28">
        <f t="shared" si="8"/>
        <v>36</v>
      </c>
      <c r="Q78" s="28">
        <f t="shared" si="9"/>
        <v>3</v>
      </c>
    </row>
    <row r="79" spans="1:17" ht="15.6" x14ac:dyDescent="0.3">
      <c r="A79" s="13" t="s">
        <v>47</v>
      </c>
      <c r="B79" s="6">
        <v>1</v>
      </c>
      <c r="C79" s="6">
        <v>0</v>
      </c>
      <c r="D79" s="6">
        <v>0</v>
      </c>
      <c r="E79" s="6">
        <v>1</v>
      </c>
      <c r="F79" s="6">
        <v>0</v>
      </c>
      <c r="G79" s="6">
        <v>0</v>
      </c>
      <c r="H79" s="6">
        <v>0</v>
      </c>
      <c r="I79" s="6">
        <v>0</v>
      </c>
      <c r="J79" s="6">
        <v>3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28">
        <f t="shared" si="8"/>
        <v>0</v>
      </c>
      <c r="Q79" s="28">
        <f t="shared" si="9"/>
        <v>3</v>
      </c>
    </row>
  </sheetData>
  <sortState xmlns:xlrd2="http://schemas.microsoft.com/office/spreadsheetml/2017/richdata2" ref="A64:Q79">
    <sortCondition descending="1" ref="M64:M79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2019-01-16T21:06:22Z</dcterms:created>
  <dcterms:modified xsi:type="dcterms:W3CDTF">2023-01-10T20:35:13Z</dcterms:modified>
</cp:coreProperties>
</file>