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2018\"/>
    </mc:Choice>
  </mc:AlternateContent>
  <xr:revisionPtr revIDLastSave="0" documentId="13_ncr:1_{617A502B-CC00-4CAD-BD42-198533A4D3CE}" xr6:coauthVersionLast="47" xr6:coauthVersionMax="47" xr10:uidLastSave="{00000000-0000-0000-0000-000000000000}"/>
  <bookViews>
    <workbookView xWindow="-120" yWindow="-120" windowWidth="29040" windowHeight="15720" xr2:uid="{46DD84C2-ACB2-4C6B-ABE1-05A0962FF36E}"/>
  </bookViews>
  <sheets>
    <sheet name="May" sheetId="1" r:id="rId1"/>
    <sheet name="June" sheetId="10" r:id="rId2"/>
    <sheet name="July" sheetId="11" r:id="rId3"/>
    <sheet name="August" sheetId="12" r:id="rId4"/>
    <sheet name="Season - Batting" sheetId="18" r:id="rId5"/>
    <sheet name="Season - Pitching" sheetId="19" r:id="rId6"/>
    <sheet name="Tournaments" sheetId="17" r:id="rId7"/>
    <sheet name="Ottawa" sheetId="13" r:id="rId8"/>
    <sheet name="Hap" sheetId="14" r:id="rId9"/>
    <sheet name="Elims" sheetId="15" r:id="rId10"/>
    <sheet name="Playoffs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9" l="1"/>
  <c r="I24" i="19"/>
  <c r="E24" i="19"/>
  <c r="M31" i="17"/>
  <c r="N31" i="17"/>
  <c r="T6" i="15" l="1"/>
  <c r="E42" i="10"/>
  <c r="T4" i="16"/>
  <c r="U4" i="16"/>
  <c r="T5" i="16"/>
  <c r="U5" i="16"/>
  <c r="V5" i="16" s="1"/>
  <c r="T6" i="16"/>
  <c r="U6" i="16"/>
  <c r="V6" i="16"/>
  <c r="T7" i="16"/>
  <c r="U7" i="16"/>
  <c r="V7" i="16"/>
  <c r="T8" i="16"/>
  <c r="U8" i="16"/>
  <c r="V8" i="16" s="1"/>
  <c r="T9" i="16"/>
  <c r="U9" i="16"/>
  <c r="T10" i="16"/>
  <c r="U10" i="16"/>
  <c r="T11" i="16"/>
  <c r="U11" i="16"/>
  <c r="V11" i="16"/>
  <c r="T12" i="16"/>
  <c r="U12" i="16"/>
  <c r="V12" i="16" s="1"/>
  <c r="T13" i="16"/>
  <c r="U13" i="16"/>
  <c r="T14" i="16"/>
  <c r="U14" i="16"/>
  <c r="T15" i="16"/>
  <c r="U15" i="16"/>
  <c r="V15" i="16"/>
  <c r="T16" i="16"/>
  <c r="U16" i="16"/>
  <c r="V16" i="16" s="1"/>
  <c r="T17" i="16"/>
  <c r="U17" i="16"/>
  <c r="W16" i="16"/>
  <c r="P25" i="16"/>
  <c r="Q25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B31" i="16"/>
  <c r="P29" i="16"/>
  <c r="Q29" i="16"/>
  <c r="P28" i="16"/>
  <c r="Q28" i="16"/>
  <c r="P27" i="16"/>
  <c r="Q27" i="16"/>
  <c r="P26" i="16"/>
  <c r="Q26" i="16"/>
  <c r="W4" i="16"/>
  <c r="W5" i="16"/>
  <c r="W6" i="16"/>
  <c r="W7" i="16"/>
  <c r="W8" i="16"/>
  <c r="W9" i="16"/>
  <c r="W10" i="16"/>
  <c r="W11" i="16"/>
  <c r="W12" i="16"/>
  <c r="W13" i="16"/>
  <c r="W14" i="16"/>
  <c r="W15" i="16"/>
  <c r="W17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B19" i="16"/>
  <c r="T4" i="15"/>
  <c r="T8" i="15"/>
  <c r="T9" i="15"/>
  <c r="T10" i="15"/>
  <c r="T11" i="15"/>
  <c r="T12" i="15"/>
  <c r="V12" i="15" s="1"/>
  <c r="T14" i="15"/>
  <c r="T15" i="15"/>
  <c r="T16" i="15"/>
  <c r="T17" i="15"/>
  <c r="T18" i="15"/>
  <c r="T7" i="15"/>
  <c r="U6" i="15"/>
  <c r="V6" i="15" s="1"/>
  <c r="U7" i="15"/>
  <c r="U8" i="15"/>
  <c r="U9" i="15"/>
  <c r="V9" i="15" s="1"/>
  <c r="U10" i="15"/>
  <c r="V10" i="15" s="1"/>
  <c r="U11" i="15"/>
  <c r="U12" i="15"/>
  <c r="U14" i="15"/>
  <c r="V14" i="15" s="1"/>
  <c r="U15" i="15"/>
  <c r="U16" i="15"/>
  <c r="U17" i="15"/>
  <c r="U18" i="15"/>
  <c r="U4" i="15"/>
  <c r="W4" i="15"/>
  <c r="W6" i="15"/>
  <c r="W7" i="15"/>
  <c r="W8" i="15"/>
  <c r="W9" i="15"/>
  <c r="W10" i="15"/>
  <c r="W11" i="15"/>
  <c r="W12" i="15"/>
  <c r="W14" i="15"/>
  <c r="W15" i="15"/>
  <c r="W16" i="15"/>
  <c r="W17" i="15"/>
  <c r="W18" i="15"/>
  <c r="C20" i="15"/>
  <c r="D20" i="15"/>
  <c r="U20" i="15" s="1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B20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B33" i="15"/>
  <c r="P26" i="15"/>
  <c r="Q26" i="15"/>
  <c r="P27" i="15"/>
  <c r="Q27" i="15"/>
  <c r="P28" i="15"/>
  <c r="Q28" i="15"/>
  <c r="P29" i="15"/>
  <c r="Q29" i="15"/>
  <c r="P30" i="15"/>
  <c r="Q30" i="15"/>
  <c r="P31" i="15"/>
  <c r="Q31" i="15"/>
  <c r="T4" i="14"/>
  <c r="U4" i="14"/>
  <c r="W4" i="14"/>
  <c r="T5" i="14"/>
  <c r="U5" i="14"/>
  <c r="W5" i="14"/>
  <c r="T6" i="14"/>
  <c r="U6" i="14"/>
  <c r="V6" i="14" s="1"/>
  <c r="W6" i="14"/>
  <c r="T7" i="14"/>
  <c r="U7" i="14"/>
  <c r="V7" i="14" s="1"/>
  <c r="W7" i="14"/>
  <c r="T8" i="14"/>
  <c r="U8" i="14"/>
  <c r="W8" i="14"/>
  <c r="T9" i="14"/>
  <c r="U9" i="14"/>
  <c r="W9" i="14"/>
  <c r="T10" i="14"/>
  <c r="U10" i="14"/>
  <c r="V10" i="14" s="1"/>
  <c r="W10" i="14"/>
  <c r="T11" i="14"/>
  <c r="U11" i="14"/>
  <c r="V11" i="14" s="1"/>
  <c r="W11" i="14"/>
  <c r="T12" i="14"/>
  <c r="U12" i="14"/>
  <c r="V12" i="14" s="1"/>
  <c r="W12" i="14"/>
  <c r="T13" i="14"/>
  <c r="U13" i="14"/>
  <c r="W13" i="14"/>
  <c r="T14" i="14"/>
  <c r="U14" i="14"/>
  <c r="V14" i="14" s="1"/>
  <c r="W14" i="14"/>
  <c r="T15" i="14"/>
  <c r="U15" i="14"/>
  <c r="W15" i="14"/>
  <c r="T16" i="14"/>
  <c r="U16" i="14"/>
  <c r="V16" i="14" s="1"/>
  <c r="W16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B30" i="14"/>
  <c r="P27" i="14"/>
  <c r="Q27" i="14"/>
  <c r="P26" i="14"/>
  <c r="Q26" i="14"/>
  <c r="P25" i="14"/>
  <c r="Q25" i="14"/>
  <c r="P28" i="14"/>
  <c r="Q28" i="14"/>
  <c r="P24" i="14"/>
  <c r="Q24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B18" i="14"/>
  <c r="B20" i="13"/>
  <c r="P25" i="13"/>
  <c r="Q25" i="13"/>
  <c r="P26" i="13"/>
  <c r="Q26" i="13"/>
  <c r="P27" i="13"/>
  <c r="Q27" i="13"/>
  <c r="P28" i="13"/>
  <c r="Q28" i="13"/>
  <c r="P29" i="13"/>
  <c r="Q29" i="13"/>
  <c r="P30" i="13"/>
  <c r="Q30" i="13"/>
  <c r="P31" i="13"/>
  <c r="Q31" i="13"/>
  <c r="P32" i="13"/>
  <c r="Q32" i="13"/>
  <c r="P33" i="13"/>
  <c r="Q33" i="13"/>
  <c r="C35" i="13"/>
  <c r="D35" i="13"/>
  <c r="E35" i="13"/>
  <c r="F35" i="13"/>
  <c r="P35" i="13" s="1"/>
  <c r="G35" i="13"/>
  <c r="H35" i="13"/>
  <c r="I35" i="13"/>
  <c r="J35" i="13"/>
  <c r="K35" i="13"/>
  <c r="L35" i="13"/>
  <c r="M35" i="13"/>
  <c r="N35" i="13"/>
  <c r="O35" i="13"/>
  <c r="B35" i="13"/>
  <c r="T4" i="13"/>
  <c r="U4" i="13"/>
  <c r="W4" i="13"/>
  <c r="T5" i="13"/>
  <c r="U5" i="13"/>
  <c r="W5" i="13"/>
  <c r="T6" i="13"/>
  <c r="U6" i="13"/>
  <c r="W6" i="13"/>
  <c r="T7" i="13"/>
  <c r="U7" i="13"/>
  <c r="W7" i="13"/>
  <c r="T8" i="13"/>
  <c r="U8" i="13"/>
  <c r="W8" i="13"/>
  <c r="T9" i="13"/>
  <c r="U9" i="13"/>
  <c r="W9" i="13"/>
  <c r="T10" i="13"/>
  <c r="U10" i="13"/>
  <c r="W10" i="13"/>
  <c r="T11" i="13"/>
  <c r="U11" i="13"/>
  <c r="W11" i="13"/>
  <c r="T12" i="13"/>
  <c r="U12" i="13"/>
  <c r="W12" i="13"/>
  <c r="T13" i="13"/>
  <c r="U13" i="13"/>
  <c r="W13" i="13"/>
  <c r="T14" i="13"/>
  <c r="U14" i="13"/>
  <c r="W14" i="13"/>
  <c r="T15" i="13"/>
  <c r="U15" i="13"/>
  <c r="W15" i="13"/>
  <c r="T16" i="13"/>
  <c r="U16" i="13"/>
  <c r="W16" i="13"/>
  <c r="T17" i="13"/>
  <c r="U17" i="13"/>
  <c r="W17" i="13"/>
  <c r="T18" i="13"/>
  <c r="U18" i="13"/>
  <c r="W18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C20" i="13"/>
  <c r="Q34" i="12"/>
  <c r="P32" i="12"/>
  <c r="Q32" i="12"/>
  <c r="P33" i="12"/>
  <c r="Q33" i="12"/>
  <c r="P34" i="12"/>
  <c r="P35" i="12"/>
  <c r="Q3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B26" i="12"/>
  <c r="T4" i="12"/>
  <c r="U4" i="12"/>
  <c r="W4" i="12"/>
  <c r="T5" i="12"/>
  <c r="U5" i="12"/>
  <c r="V5" i="12" s="1"/>
  <c r="W5" i="12"/>
  <c r="T6" i="12"/>
  <c r="U6" i="12"/>
  <c r="W6" i="12"/>
  <c r="T7" i="12"/>
  <c r="U7" i="12"/>
  <c r="V7" i="12" s="1"/>
  <c r="W7" i="12"/>
  <c r="T8" i="12"/>
  <c r="U8" i="12"/>
  <c r="W8" i="12"/>
  <c r="T9" i="12"/>
  <c r="U9" i="12"/>
  <c r="W9" i="12"/>
  <c r="T10" i="12"/>
  <c r="U10" i="12"/>
  <c r="V10" i="12" s="1"/>
  <c r="W10" i="12"/>
  <c r="T11" i="12"/>
  <c r="U11" i="12"/>
  <c r="V11" i="12" s="1"/>
  <c r="W11" i="12"/>
  <c r="T12" i="12"/>
  <c r="U12" i="12"/>
  <c r="W12" i="12"/>
  <c r="T13" i="12"/>
  <c r="T14" i="12"/>
  <c r="U14" i="12"/>
  <c r="W14" i="12"/>
  <c r="T15" i="12"/>
  <c r="U15" i="12"/>
  <c r="W15" i="12"/>
  <c r="T16" i="12"/>
  <c r="U16" i="12"/>
  <c r="V16" i="12"/>
  <c r="W16" i="12"/>
  <c r="T17" i="12"/>
  <c r="U17" i="12"/>
  <c r="W17" i="12"/>
  <c r="T18" i="12"/>
  <c r="U18" i="12"/>
  <c r="W18" i="12"/>
  <c r="T19" i="12"/>
  <c r="U19" i="12"/>
  <c r="W19" i="12"/>
  <c r="T20" i="12"/>
  <c r="U20" i="12"/>
  <c r="V20" i="12" s="1"/>
  <c r="W20" i="12"/>
  <c r="T21" i="12"/>
  <c r="U21" i="12"/>
  <c r="W21" i="12"/>
  <c r="T22" i="12"/>
  <c r="U22" i="12"/>
  <c r="W22" i="12"/>
  <c r="T23" i="12"/>
  <c r="U23" i="12"/>
  <c r="V23" i="12"/>
  <c r="W23" i="12"/>
  <c r="T24" i="12"/>
  <c r="U24" i="12"/>
  <c r="W24" i="12"/>
  <c r="P28" i="11"/>
  <c r="Q28" i="11"/>
  <c r="P30" i="11"/>
  <c r="Q30" i="11"/>
  <c r="P31" i="11"/>
  <c r="Q31" i="11"/>
  <c r="P32" i="11"/>
  <c r="Q32" i="11"/>
  <c r="P33" i="11"/>
  <c r="Q33" i="11"/>
  <c r="P34" i="11"/>
  <c r="Q34" i="11"/>
  <c r="P35" i="11"/>
  <c r="Q35" i="11"/>
  <c r="P36" i="11"/>
  <c r="Q36" i="11"/>
  <c r="P37" i="11"/>
  <c r="Q37" i="11"/>
  <c r="P38" i="11"/>
  <c r="Q38" i="11"/>
  <c r="P39" i="11"/>
  <c r="Q39" i="11"/>
  <c r="P40" i="11"/>
  <c r="Q40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B22" i="11"/>
  <c r="T5" i="11"/>
  <c r="U5" i="11"/>
  <c r="W5" i="11"/>
  <c r="T6" i="11"/>
  <c r="U6" i="11"/>
  <c r="W6" i="11"/>
  <c r="T7" i="11"/>
  <c r="U7" i="11"/>
  <c r="W7" i="11"/>
  <c r="T8" i="11"/>
  <c r="U8" i="11"/>
  <c r="W8" i="11"/>
  <c r="T9" i="11"/>
  <c r="U9" i="11"/>
  <c r="W9" i="11"/>
  <c r="T10" i="11"/>
  <c r="U10" i="11"/>
  <c r="W10" i="11"/>
  <c r="T11" i="11"/>
  <c r="U11" i="11"/>
  <c r="W11" i="11"/>
  <c r="T12" i="11"/>
  <c r="U12" i="11"/>
  <c r="W12" i="11"/>
  <c r="T13" i="11"/>
  <c r="U13" i="11"/>
  <c r="W13" i="11"/>
  <c r="T14" i="11"/>
  <c r="U14" i="11"/>
  <c r="W14" i="11"/>
  <c r="T16" i="11"/>
  <c r="U16" i="11"/>
  <c r="W16" i="11"/>
  <c r="T17" i="11"/>
  <c r="U17" i="11"/>
  <c r="W17" i="11"/>
  <c r="T18" i="11"/>
  <c r="U18" i="11"/>
  <c r="W18" i="11"/>
  <c r="T19" i="11"/>
  <c r="U19" i="11"/>
  <c r="W19" i="11"/>
  <c r="T20" i="11"/>
  <c r="U20" i="11"/>
  <c r="W20" i="11"/>
  <c r="W4" i="11"/>
  <c r="U4" i="11"/>
  <c r="T4" i="11"/>
  <c r="T4" i="10"/>
  <c r="U4" i="10"/>
  <c r="W4" i="10"/>
  <c r="T5" i="10"/>
  <c r="U5" i="10"/>
  <c r="W5" i="10"/>
  <c r="T6" i="10"/>
  <c r="U6" i="10"/>
  <c r="W6" i="10"/>
  <c r="T7" i="10"/>
  <c r="U7" i="10"/>
  <c r="V7" i="10" s="1"/>
  <c r="W7" i="10"/>
  <c r="T8" i="10"/>
  <c r="U8" i="10"/>
  <c r="W8" i="10"/>
  <c r="T9" i="10"/>
  <c r="U9" i="10"/>
  <c r="W9" i="10"/>
  <c r="T10" i="10"/>
  <c r="U10" i="10"/>
  <c r="W10" i="10"/>
  <c r="T11" i="10"/>
  <c r="U11" i="10"/>
  <c r="W11" i="10"/>
  <c r="T12" i="10"/>
  <c r="U12" i="10"/>
  <c r="W12" i="10"/>
  <c r="T13" i="10"/>
  <c r="U13" i="10"/>
  <c r="W13" i="10"/>
  <c r="T14" i="10"/>
  <c r="U14" i="10"/>
  <c r="V14" i="10" s="1"/>
  <c r="W14" i="10"/>
  <c r="T15" i="10"/>
  <c r="U15" i="10"/>
  <c r="W15" i="10"/>
  <c r="T16" i="10"/>
  <c r="U16" i="10"/>
  <c r="W16" i="10"/>
  <c r="T17" i="10"/>
  <c r="U17" i="10"/>
  <c r="W17" i="10"/>
  <c r="T18" i="10"/>
  <c r="U18" i="10"/>
  <c r="W18" i="10"/>
  <c r="T19" i="10"/>
  <c r="U19" i="10"/>
  <c r="W19" i="10"/>
  <c r="T20" i="10"/>
  <c r="U20" i="10"/>
  <c r="W20" i="10"/>
  <c r="T21" i="10"/>
  <c r="U21" i="10"/>
  <c r="W21" i="10"/>
  <c r="T22" i="10"/>
  <c r="U22" i="10"/>
  <c r="W22" i="10"/>
  <c r="T23" i="10"/>
  <c r="U23" i="10"/>
  <c r="W23" i="10"/>
  <c r="P31" i="1"/>
  <c r="Q31" i="1"/>
  <c r="P32" i="1"/>
  <c r="Q32" i="1"/>
  <c r="P33" i="1"/>
  <c r="Q33" i="1"/>
  <c r="P34" i="1"/>
  <c r="Q34" i="1"/>
  <c r="P36" i="1"/>
  <c r="Q36" i="1"/>
  <c r="P35" i="1"/>
  <c r="Q35" i="1"/>
  <c r="P37" i="1"/>
  <c r="Q37" i="1"/>
  <c r="P38" i="1"/>
  <c r="Q38" i="1"/>
  <c r="P39" i="1"/>
  <c r="Q39" i="1"/>
  <c r="P40" i="1"/>
  <c r="Q40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5" i="1"/>
  <c r="T5" i="1"/>
  <c r="U5" i="1"/>
  <c r="W5" i="1"/>
  <c r="T6" i="1"/>
  <c r="U6" i="1"/>
  <c r="V6" i="1" s="1"/>
  <c r="W6" i="1"/>
  <c r="T7" i="1"/>
  <c r="U7" i="1"/>
  <c r="W7" i="1"/>
  <c r="T8" i="1"/>
  <c r="U8" i="1"/>
  <c r="W8" i="1"/>
  <c r="T9" i="1"/>
  <c r="U9" i="1"/>
  <c r="W9" i="1"/>
  <c r="T10" i="1"/>
  <c r="U10" i="1"/>
  <c r="V10" i="1" s="1"/>
  <c r="W10" i="1"/>
  <c r="T11" i="1"/>
  <c r="U11" i="1"/>
  <c r="W11" i="1"/>
  <c r="T12" i="1"/>
  <c r="U12" i="1"/>
  <c r="W12" i="1"/>
  <c r="T13" i="1"/>
  <c r="U13" i="1"/>
  <c r="W13" i="1"/>
  <c r="T15" i="1"/>
  <c r="U15" i="1"/>
  <c r="W15" i="1"/>
  <c r="T14" i="1"/>
  <c r="U14" i="1"/>
  <c r="W14" i="1"/>
  <c r="T16" i="1"/>
  <c r="U16" i="1"/>
  <c r="W16" i="1"/>
  <c r="T17" i="1"/>
  <c r="U17" i="1"/>
  <c r="W17" i="1"/>
  <c r="T18" i="1"/>
  <c r="U18" i="1"/>
  <c r="W18" i="1"/>
  <c r="T19" i="1"/>
  <c r="U19" i="1"/>
  <c r="W19" i="1"/>
  <c r="T20" i="1"/>
  <c r="U20" i="1"/>
  <c r="W20" i="1"/>
  <c r="T21" i="1"/>
  <c r="U21" i="1"/>
  <c r="W21" i="1"/>
  <c r="T22" i="1"/>
  <c r="U22" i="1"/>
  <c r="W22" i="1"/>
  <c r="T23" i="1"/>
  <c r="U23" i="1"/>
  <c r="W23" i="1"/>
  <c r="W4" i="1"/>
  <c r="U4" i="1"/>
  <c r="T4" i="1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B37" i="12"/>
  <c r="C42" i="10"/>
  <c r="D42" i="10"/>
  <c r="F42" i="10"/>
  <c r="P42" i="10" s="1"/>
  <c r="G42" i="10"/>
  <c r="H42" i="10"/>
  <c r="I42" i="10"/>
  <c r="J42" i="10"/>
  <c r="K42" i="10"/>
  <c r="L42" i="10"/>
  <c r="M42" i="10"/>
  <c r="N42" i="10"/>
  <c r="O42" i="10"/>
  <c r="B42" i="10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B42" i="1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B25" i="10"/>
  <c r="V13" i="14" l="1"/>
  <c r="Q31" i="16"/>
  <c r="V14" i="16"/>
  <c r="V10" i="16"/>
  <c r="V13" i="16"/>
  <c r="W20" i="15"/>
  <c r="V11" i="15"/>
  <c r="T20" i="15"/>
  <c r="V20" i="15" s="1"/>
  <c r="V4" i="15"/>
  <c r="V7" i="15"/>
  <c r="V16" i="15"/>
  <c r="V15" i="15"/>
  <c r="V8" i="15"/>
  <c r="V17" i="15"/>
  <c r="V18" i="15"/>
  <c r="V8" i="14"/>
  <c r="V4" i="14"/>
  <c r="T18" i="14"/>
  <c r="V15" i="14"/>
  <c r="V9" i="14"/>
  <c r="V5" i="14"/>
  <c r="Q35" i="13"/>
  <c r="V17" i="13"/>
  <c r="V9" i="13"/>
  <c r="V5" i="13"/>
  <c r="V12" i="13"/>
  <c r="V4" i="13"/>
  <c r="V8" i="12"/>
  <c r="V22" i="12"/>
  <c r="V14" i="12"/>
  <c r="V17" i="12"/>
  <c r="V19" i="12"/>
  <c r="V4" i="12"/>
  <c r="V21" i="12"/>
  <c r="V15" i="12"/>
  <c r="V18" i="12"/>
  <c r="V24" i="12"/>
  <c r="V6" i="12"/>
  <c r="V9" i="12"/>
  <c r="V12" i="12"/>
  <c r="V17" i="10"/>
  <c r="V5" i="10"/>
  <c r="V16" i="10"/>
  <c r="V4" i="10"/>
  <c r="V19" i="10"/>
  <c r="V6" i="10"/>
  <c r="V20" i="10"/>
  <c r="V13" i="10"/>
  <c r="V12" i="10"/>
  <c r="V8" i="10"/>
  <c r="V15" i="10"/>
  <c r="V22" i="10"/>
  <c r="V11" i="10"/>
  <c r="V23" i="10"/>
  <c r="V10" i="10"/>
  <c r="T25" i="10"/>
  <c r="V9" i="10"/>
  <c r="V18" i="10"/>
  <c r="V17" i="16"/>
  <c r="V9" i="16"/>
  <c r="V4" i="16"/>
  <c r="W19" i="16"/>
  <c r="U19" i="16"/>
  <c r="T19" i="16"/>
  <c r="P31" i="16"/>
  <c r="P33" i="15"/>
  <c r="Q33" i="15"/>
  <c r="W18" i="14"/>
  <c r="U18" i="14"/>
  <c r="Q30" i="14"/>
  <c r="P30" i="14"/>
  <c r="V18" i="13"/>
  <c r="V6" i="13"/>
  <c r="V16" i="13"/>
  <c r="V15" i="13"/>
  <c r="V7" i="13"/>
  <c r="V13" i="13"/>
  <c r="V14" i="13"/>
  <c r="V10" i="13"/>
  <c r="V8" i="13"/>
  <c r="U20" i="13"/>
  <c r="W20" i="13"/>
  <c r="V11" i="13"/>
  <c r="T20" i="13"/>
  <c r="W22" i="11"/>
  <c r="V16" i="11"/>
  <c r="V7" i="11"/>
  <c r="P42" i="11"/>
  <c r="Q42" i="11"/>
  <c r="V18" i="11"/>
  <c r="V13" i="11"/>
  <c r="V9" i="11"/>
  <c r="V5" i="11"/>
  <c r="T22" i="11"/>
  <c r="U22" i="11"/>
  <c r="V12" i="11"/>
  <c r="V8" i="11"/>
  <c r="V19" i="11"/>
  <c r="V14" i="11"/>
  <c r="V10" i="11"/>
  <c r="V6" i="11"/>
  <c r="V20" i="11"/>
  <c r="V11" i="11"/>
  <c r="V4" i="11"/>
  <c r="V17" i="11"/>
  <c r="V21" i="10"/>
  <c r="W25" i="10"/>
  <c r="U25" i="10"/>
  <c r="W25" i="1"/>
  <c r="V12" i="1"/>
  <c r="V23" i="1"/>
  <c r="V19" i="1"/>
  <c r="V15" i="1"/>
  <c r="V13" i="1"/>
  <c r="V14" i="1"/>
  <c r="V11" i="1"/>
  <c r="V21" i="1"/>
  <c r="V17" i="1"/>
  <c r="V9" i="1"/>
  <c r="V7" i="1"/>
  <c r="V22" i="1"/>
  <c r="V18" i="1"/>
  <c r="V4" i="1"/>
  <c r="V20" i="1"/>
  <c r="V16" i="1"/>
  <c r="V5" i="1"/>
  <c r="V8" i="1"/>
  <c r="P42" i="1"/>
  <c r="Q42" i="1"/>
  <c r="T26" i="12"/>
  <c r="P37" i="12"/>
  <c r="Q42" i="10"/>
  <c r="T25" i="1"/>
  <c r="U25" i="1"/>
  <c r="Q37" i="12"/>
  <c r="W26" i="12"/>
  <c r="U26" i="12"/>
  <c r="V19" i="16" l="1"/>
  <c r="V18" i="14"/>
  <c r="V20" i="13"/>
  <c r="V22" i="11"/>
  <c r="V25" i="10"/>
  <c r="V26" i="12"/>
  <c r="V25" i="1"/>
</calcChain>
</file>

<file path=xl/sharedStrings.xml><?xml version="1.0" encoding="utf-8"?>
<sst xmlns="http://schemas.openxmlformats.org/spreadsheetml/2006/main" count="714" uniqueCount="135">
  <si>
    <t>Batting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</si>
  <si>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</si>
  <si>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</si>
  <si>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</si>
  <si>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</si>
  <si>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</si>
  <si>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</si>
  <si>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</si>
  <si>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</si>
  <si>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</si>
  <si>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</si>
  <si>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</si>
  <si>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</si>
  <si>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</si>
  <si>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</si>
  <si>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</si>
  <si>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</si>
  <si>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</si>
  <si>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</si>
  <si>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</si>
  <si>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</si>
  <si>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</si>
  <si>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</si>
  <si>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Andrew Thomson</t>
  </si>
  <si>
    <t>Brad McLaughlin</t>
  </si>
  <si>
    <t>Dawson Fascia</t>
  </si>
  <si>
    <t>Keegan Murphy</t>
  </si>
  <si>
    <t>Logan Janes</t>
  </si>
  <si>
    <t>Patrick Pinlac</t>
  </si>
  <si>
    <t>Team Totals</t>
  </si>
  <si>
    <t>Pitching</t>
  </si>
  <si>
    <t>G</t>
  </si>
  <si>
    <t>GS</t>
  </si>
  <si>
    <t>CG</t>
  </si>
  <si>
    <t>IP</t>
  </si>
  <si>
    <t>ER</t>
  </si>
  <si>
    <t>Hits</t>
  </si>
  <si>
    <t>WP</t>
  </si>
  <si>
    <t>Won</t>
  </si>
  <si>
    <t>Lost</t>
  </si>
  <si>
    <t>Sv</t>
  </si>
  <si>
    <t>ERA</t>
  </si>
  <si>
    <t>WHIP</t>
  </si>
  <si>
    <t>Brian Stormer</t>
  </si>
  <si>
    <t>Joe Ferreira</t>
  </si>
  <si>
    <t>Harshan Schota</t>
  </si>
  <si>
    <t>Andy Ram</t>
  </si>
  <si>
    <t>Vic Speciale</t>
  </si>
  <si>
    <t>Mike Burke</t>
  </si>
  <si>
    <t>C.J. Fearon</t>
  </si>
  <si>
    <t>Kosta Kafes</t>
  </si>
  <si>
    <t>Anthony Quintana</t>
  </si>
  <si>
    <t>Eric Ferreira</t>
  </si>
  <si>
    <t>Josh Mendoza</t>
  </si>
  <si>
    <t>Fabio DiRoma</t>
  </si>
  <si>
    <t>Brandan Habibulah</t>
  </si>
  <si>
    <t>Marco DiRoma</t>
  </si>
  <si>
    <t>Steve Fleischer</t>
  </si>
  <si>
    <t>Zach Fascia</t>
  </si>
  <si>
    <t>Steve Hough</t>
  </si>
  <si>
    <t>Lucas Habibulah</t>
  </si>
  <si>
    <t>Brad Mclaughlin</t>
  </si>
  <si>
    <t>David Flannagan</t>
  </si>
  <si>
    <t>Ryan Bauer</t>
  </si>
  <si>
    <t>Hunter Cameron</t>
  </si>
  <si>
    <t>Jayden Fearon</t>
  </si>
  <si>
    <t>Mason Park</t>
  </si>
  <si>
    <t>RJ Page</t>
  </si>
  <si>
    <t>May</t>
  </si>
  <si>
    <t>June</t>
  </si>
  <si>
    <t>Curtis Chung</t>
  </si>
  <si>
    <t>Ottawa</t>
  </si>
  <si>
    <t>July</t>
  </si>
  <si>
    <t>August</t>
  </si>
  <si>
    <t>Nicholas Gardener</t>
  </si>
  <si>
    <t>Hap Walters</t>
  </si>
  <si>
    <t>Elims</t>
  </si>
  <si>
    <t>Playoffs</t>
  </si>
  <si>
    <t>Aug</t>
  </si>
  <si>
    <t>Team Best - Min 5 IP</t>
  </si>
  <si>
    <t>Team Best - Min 10 AB</t>
  </si>
  <si>
    <t>Team June Total</t>
  </si>
  <si>
    <t>Team May Totals</t>
  </si>
  <si>
    <t>May Batting</t>
  </si>
  <si>
    <t>May Pitching</t>
  </si>
  <si>
    <t>June Pitching</t>
  </si>
  <si>
    <t>June Batting</t>
  </si>
  <si>
    <t>Team July Pitching</t>
  </si>
  <si>
    <t>Team July Batting</t>
  </si>
  <si>
    <t>July Batting</t>
  </si>
  <si>
    <t>Team August Total</t>
  </si>
  <si>
    <t>Team Best - Min 5 AB</t>
  </si>
  <si>
    <t>August Batting</t>
  </si>
  <si>
    <t>Jordon Smith</t>
  </si>
  <si>
    <t>Brandon Habibulah</t>
  </si>
  <si>
    <t>Joseph Ferreira</t>
  </si>
  <si>
    <t>Victor Speciale</t>
  </si>
  <si>
    <t xml:space="preserve"> </t>
  </si>
  <si>
    <t>CJ Fearon</t>
  </si>
  <si>
    <t>Ottawa Batting</t>
  </si>
  <si>
    <t>Ottawa Team Totals</t>
  </si>
  <si>
    <t>July Pitching</t>
  </si>
  <si>
    <t>Ottawa Pitching</t>
  </si>
  <si>
    <t>Team Hap Totals</t>
  </si>
  <si>
    <t>Hap Pitching</t>
  </si>
  <si>
    <t>Hap Batting</t>
  </si>
  <si>
    <t>August Pitching</t>
  </si>
  <si>
    <t>Team Elims Total</t>
  </si>
  <si>
    <t>Team Playoff Totals</t>
  </si>
  <si>
    <t>Alex Emmerson</t>
  </si>
  <si>
    <t>Playoff Pitching</t>
  </si>
  <si>
    <t>Playoff Batting</t>
  </si>
  <si>
    <t xml:space="preserve">   </t>
  </si>
  <si>
    <t>Team Best - Min 10 IP</t>
  </si>
  <si>
    <t>2018 Team Updates</t>
  </si>
  <si>
    <t>Elims Batting</t>
  </si>
  <si>
    <t>Elims Pitching</t>
  </si>
  <si>
    <t xml:space="preserve">          Tournaments - Pitching</t>
  </si>
  <si>
    <t>League - Pitching</t>
  </si>
  <si>
    <t xml:space="preserve">              Tournaments - Batting</t>
  </si>
  <si>
    <t xml:space="preserve"> League - Batting</t>
  </si>
  <si>
    <t>Roster</t>
  </si>
  <si>
    <t>ROE</t>
  </si>
  <si>
    <t>SO</t>
  </si>
  <si>
    <t>Harshan Sohota</t>
  </si>
  <si>
    <t>Jordan Smith</t>
  </si>
  <si>
    <t>Totals</t>
  </si>
  <si>
    <t>Team</t>
  </si>
  <si>
    <t>W</t>
  </si>
  <si>
    <t>L</t>
  </si>
  <si>
    <t>SV</t>
  </si>
  <si>
    <t>Team Best</t>
  </si>
  <si>
    <t>Min 20 IP</t>
  </si>
  <si>
    <t>Min 25 AB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</si>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</sst>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2" fontId="4" fillId="0" borderId="0" xfId="0" applyNumberFormat="1" applyFont="1" applyAlignment="1">
      <alignment horizontal="center"/>
    </xf>
    <xf numFmtId="1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16" fontId="1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2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12" fontId="0" fillId="2" borderId="0" xfId="0" applyNumberForma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2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2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2" fontId="4" fillId="3" borderId="0" xfId="0" applyNumberFormat="1" applyFont="1" applyFill="1" applyAlignment="1">
      <alignment horizontal="center"/>
    </xf>
    <xf numFmtId="12" fontId="7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A403-E434-4045-8F23-914098063A1D}">
  <dimension ref="A1:AA42"/>
  <sheetViews>
    <sheetView showGridLines="0" tabSelected="1" workbookViewId="0">
      <selection activeCell="A2" sqref="A2"/>
    </sheetView>
  </sheetViews>
  <sheetFormatPr defaultRowHeight="15" x14ac:dyDescent="0.25"/>
  <cols>
    <col min="1" max="1" width="20.85546875" style="1" customWidth="1"/>
    <col min="2" max="2" width="5.140625" customWidth="1"/>
    <col min="3" max="4" width="4" bestFit="1" customWidth="1"/>
    <col min="5" max="5" width="9.28515625" bestFit="1" customWidth="1"/>
    <col min="6" max="6" width="5.28515625" bestFit="1" customWidth="1"/>
    <col min="7" max="7" width="4.42578125" bestFit="1" customWidth="1"/>
    <col min="8" max="8" width="3.42578125" bestFit="1" customWidth="1"/>
    <col min="9" max="9" width="3.140625" bestFit="1" customWidth="1"/>
    <col min="10" max="10" width="3.42578125" bestFit="1" customWidth="1"/>
    <col min="11" max="11" width="4.5703125" bestFit="1" customWidth="1"/>
    <col min="12" max="12" width="4.140625" bestFit="1" customWidth="1"/>
    <col min="13" max="13" width="5.28515625" bestFit="1" customWidth="1"/>
    <col min="14" max="15" width="4.5703125" bestFit="1" customWidth="1"/>
    <col min="16" max="16" width="6.5703125" bestFit="1" customWidth="1"/>
    <col min="17" max="17" width="6" bestFit="1" customWidth="1"/>
    <col min="18" max="19" width="3.140625" bestFit="1" customWidth="1"/>
    <col min="20" max="23" width="7.7109375" bestFit="1" customWidth="1"/>
  </cols>
  <sheetData>
    <row r="1" spans="1:27" ht="18.75" x14ac:dyDescent="0.3">
      <c r="A1" s="40" t="s">
        <v>83</v>
      </c>
    </row>
    <row r="2" spans="1:27" x14ac:dyDescent="0.25">
      <c r="A2" s="28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</row>
    <row r="3" spans="1:27" x14ac:dyDescent="0.25">
      <c r="A3" s="2" t="s">
        <v>80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7" x14ac:dyDescent="0.25">
      <c r="A4" s="49" t="s">
        <v>23</v>
      </c>
      <c r="B4" s="49">
        <v>6</v>
      </c>
      <c r="C4" s="49">
        <v>24</v>
      </c>
      <c r="D4" s="49">
        <v>24</v>
      </c>
      <c r="E4" s="50">
        <v>6</v>
      </c>
      <c r="F4" s="50">
        <v>11</v>
      </c>
      <c r="G4" s="50">
        <v>8</v>
      </c>
      <c r="H4" s="49">
        <v>0</v>
      </c>
      <c r="I4" s="50">
        <v>2</v>
      </c>
      <c r="J4" s="49">
        <v>1</v>
      </c>
      <c r="K4" s="49">
        <v>8</v>
      </c>
      <c r="L4" s="49">
        <v>0</v>
      </c>
      <c r="M4" s="49">
        <v>0</v>
      </c>
      <c r="N4" s="49">
        <v>3</v>
      </c>
      <c r="O4" s="49">
        <v>0</v>
      </c>
      <c r="P4" s="49">
        <v>1</v>
      </c>
      <c r="Q4" s="49">
        <v>2</v>
      </c>
      <c r="R4" s="49">
        <v>0</v>
      </c>
      <c r="S4" s="49">
        <v>0</v>
      </c>
      <c r="T4" s="51">
        <f t="shared" ref="T4:T23" si="0">(F4+L4+O4)/(D4+O4+M4)</f>
        <v>0.45833333333333331</v>
      </c>
      <c r="U4" s="52">
        <f t="shared" ref="U4:U23" si="1">(G4+H4*2+I4*3+J4*4)/(D4)</f>
        <v>0.75</v>
      </c>
      <c r="V4" s="52">
        <f t="shared" ref="V4:V23" si="2">U4+T4</f>
        <v>1.2083333333333333</v>
      </c>
      <c r="W4" s="52">
        <f t="shared" ref="W4:W23" si="3">F4/D4</f>
        <v>0.45833333333333331</v>
      </c>
      <c r="Y4" s="1"/>
    </row>
    <row r="5" spans="1:27" x14ac:dyDescent="0.25">
      <c r="A5" s="49" t="s">
        <v>51</v>
      </c>
      <c r="B5" s="49">
        <v>4</v>
      </c>
      <c r="C5" s="49">
        <v>11</v>
      </c>
      <c r="D5" s="49">
        <v>10</v>
      </c>
      <c r="E5" s="49">
        <v>1</v>
      </c>
      <c r="F5" s="49">
        <v>1</v>
      </c>
      <c r="G5" s="49">
        <v>0</v>
      </c>
      <c r="H5" s="49">
        <v>1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2</v>
      </c>
      <c r="O5" s="49">
        <v>1</v>
      </c>
      <c r="P5" s="49">
        <v>1</v>
      </c>
      <c r="Q5" s="49">
        <v>2</v>
      </c>
      <c r="R5" s="49">
        <v>0</v>
      </c>
      <c r="S5" s="49">
        <v>0</v>
      </c>
      <c r="T5" s="51">
        <f t="shared" si="0"/>
        <v>0.18181818181818182</v>
      </c>
      <c r="U5" s="51">
        <f t="shared" si="1"/>
        <v>0.2</v>
      </c>
      <c r="V5" s="51">
        <f t="shared" si="2"/>
        <v>0.38181818181818183</v>
      </c>
      <c r="W5" s="51">
        <f t="shared" si="3"/>
        <v>0.1</v>
      </c>
      <c r="Y5" s="1"/>
    </row>
    <row r="6" spans="1:27" x14ac:dyDescent="0.25">
      <c r="A6" s="49" t="s">
        <v>61</v>
      </c>
      <c r="B6" s="49">
        <v>2</v>
      </c>
      <c r="C6" s="49">
        <v>4</v>
      </c>
      <c r="D6" s="49">
        <v>2</v>
      </c>
      <c r="E6" s="49">
        <v>1</v>
      </c>
      <c r="F6" s="49">
        <v>1</v>
      </c>
      <c r="G6" s="49">
        <v>1</v>
      </c>
      <c r="H6" s="49">
        <v>0</v>
      </c>
      <c r="I6" s="49">
        <v>0</v>
      </c>
      <c r="J6" s="49">
        <v>0</v>
      </c>
      <c r="K6" s="49">
        <v>0</v>
      </c>
      <c r="L6" s="49">
        <v>1</v>
      </c>
      <c r="M6" s="49">
        <v>1</v>
      </c>
      <c r="N6" s="49"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51">
        <f t="shared" si="0"/>
        <v>0.66666666666666663</v>
      </c>
      <c r="U6" s="51">
        <f t="shared" si="1"/>
        <v>0.5</v>
      </c>
      <c r="V6" s="51">
        <f t="shared" si="2"/>
        <v>1.1666666666666665</v>
      </c>
      <c r="W6" s="51">
        <f t="shared" si="3"/>
        <v>0.5</v>
      </c>
      <c r="Y6" s="1"/>
    </row>
    <row r="7" spans="1:27" x14ac:dyDescent="0.25">
      <c r="A7" s="49" t="s">
        <v>55</v>
      </c>
      <c r="B7" s="49">
        <v>5</v>
      </c>
      <c r="C7" s="49">
        <v>10</v>
      </c>
      <c r="D7" s="49">
        <v>7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3</v>
      </c>
      <c r="M7" s="49">
        <v>0</v>
      </c>
      <c r="N7" s="49">
        <v>5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51">
        <f t="shared" si="0"/>
        <v>0.42857142857142855</v>
      </c>
      <c r="U7" s="51">
        <f t="shared" si="1"/>
        <v>0</v>
      </c>
      <c r="V7" s="51">
        <f t="shared" si="2"/>
        <v>0.42857142857142855</v>
      </c>
      <c r="W7" s="51">
        <f t="shared" si="3"/>
        <v>0</v>
      </c>
      <c r="Y7" s="1"/>
    </row>
    <row r="8" spans="1:27" x14ac:dyDescent="0.25">
      <c r="A8" s="49" t="s">
        <v>43</v>
      </c>
      <c r="B8" s="49">
        <v>5</v>
      </c>
      <c r="C8" s="49">
        <v>27</v>
      </c>
      <c r="D8" s="49">
        <v>22</v>
      </c>
      <c r="E8" s="50">
        <v>6</v>
      </c>
      <c r="F8" s="49">
        <v>8</v>
      </c>
      <c r="G8" s="49">
        <v>5</v>
      </c>
      <c r="H8" s="49">
        <v>3</v>
      </c>
      <c r="I8" s="49">
        <v>0</v>
      </c>
      <c r="J8" s="49">
        <v>0</v>
      </c>
      <c r="K8" s="49">
        <v>4</v>
      </c>
      <c r="L8" s="49">
        <v>4</v>
      </c>
      <c r="M8" s="49">
        <v>0</v>
      </c>
      <c r="N8" s="49">
        <v>1</v>
      </c>
      <c r="O8" s="49">
        <v>0</v>
      </c>
      <c r="P8" s="49">
        <v>1</v>
      </c>
      <c r="Q8" s="49">
        <v>1</v>
      </c>
      <c r="R8" s="49">
        <v>3</v>
      </c>
      <c r="S8" s="49">
        <v>0</v>
      </c>
      <c r="T8" s="51">
        <f t="shared" si="0"/>
        <v>0.54545454545454541</v>
      </c>
      <c r="U8" s="51">
        <f t="shared" si="1"/>
        <v>0.5</v>
      </c>
      <c r="V8" s="51">
        <f t="shared" si="2"/>
        <v>1.0454545454545454</v>
      </c>
      <c r="W8" s="51">
        <f t="shared" si="3"/>
        <v>0.36363636363636365</v>
      </c>
      <c r="Y8" s="1"/>
    </row>
    <row r="9" spans="1:27" x14ac:dyDescent="0.25">
      <c r="A9" s="21" t="s">
        <v>62</v>
      </c>
      <c r="B9" s="21">
        <v>1</v>
      </c>
      <c r="C9" s="21">
        <v>1</v>
      </c>
      <c r="D9" s="21">
        <v>1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</v>
      </c>
      <c r="R9" s="21">
        <v>0</v>
      </c>
      <c r="S9" s="21">
        <v>0</v>
      </c>
      <c r="T9" s="22">
        <f t="shared" si="0"/>
        <v>0</v>
      </c>
      <c r="U9" s="22">
        <f t="shared" si="1"/>
        <v>0</v>
      </c>
      <c r="V9" s="22">
        <f t="shared" si="2"/>
        <v>0</v>
      </c>
      <c r="W9" s="22">
        <f t="shared" si="3"/>
        <v>0</v>
      </c>
      <c r="Y9" s="1"/>
      <c r="AA9" t="s">
        <v>97</v>
      </c>
    </row>
    <row r="10" spans="1:27" x14ac:dyDescent="0.25">
      <c r="A10" s="21" t="s">
        <v>25</v>
      </c>
      <c r="B10" s="21">
        <v>7</v>
      </c>
      <c r="C10" s="21">
        <v>26</v>
      </c>
      <c r="D10" s="21">
        <v>24</v>
      </c>
      <c r="E10" s="21">
        <v>5</v>
      </c>
      <c r="F10" s="21">
        <v>7</v>
      </c>
      <c r="G10" s="21">
        <v>6</v>
      </c>
      <c r="H10" s="21">
        <v>1</v>
      </c>
      <c r="I10" s="21">
        <v>0</v>
      </c>
      <c r="J10" s="21">
        <v>0</v>
      </c>
      <c r="K10" s="21">
        <v>2</v>
      </c>
      <c r="L10" s="21">
        <v>1</v>
      </c>
      <c r="M10" s="21">
        <v>0</v>
      </c>
      <c r="N10" s="21">
        <v>6</v>
      </c>
      <c r="O10" s="21">
        <v>1</v>
      </c>
      <c r="P10" s="21">
        <v>1</v>
      </c>
      <c r="Q10" s="21">
        <v>1</v>
      </c>
      <c r="R10" s="21">
        <v>1</v>
      </c>
      <c r="S10" s="21">
        <v>1</v>
      </c>
      <c r="T10" s="22">
        <f t="shared" si="0"/>
        <v>0.36</v>
      </c>
      <c r="U10" s="22">
        <f t="shared" si="1"/>
        <v>0.33333333333333331</v>
      </c>
      <c r="V10" s="22">
        <f t="shared" si="2"/>
        <v>0.69333333333333336</v>
      </c>
      <c r="W10" s="22">
        <f t="shared" si="3"/>
        <v>0.29166666666666669</v>
      </c>
      <c r="Y10" s="1"/>
    </row>
    <row r="11" spans="1:27" x14ac:dyDescent="0.25">
      <c r="A11" s="21" t="s">
        <v>52</v>
      </c>
      <c r="B11" s="21">
        <v>3</v>
      </c>
      <c r="C11" s="21">
        <v>10</v>
      </c>
      <c r="D11" s="21">
        <v>8</v>
      </c>
      <c r="E11" s="21">
        <v>5</v>
      </c>
      <c r="F11" s="21">
        <v>2</v>
      </c>
      <c r="G11" s="21">
        <v>1</v>
      </c>
      <c r="H11" s="21">
        <v>1</v>
      </c>
      <c r="I11" s="21">
        <v>0</v>
      </c>
      <c r="J11" s="21">
        <v>0</v>
      </c>
      <c r="K11" s="21">
        <v>2</v>
      </c>
      <c r="L11" s="21">
        <v>1</v>
      </c>
      <c r="M11" s="21">
        <v>0</v>
      </c>
      <c r="N11" s="21">
        <v>3</v>
      </c>
      <c r="O11" s="21">
        <v>1</v>
      </c>
      <c r="P11" s="21">
        <v>0</v>
      </c>
      <c r="Q11" s="21">
        <v>2</v>
      </c>
      <c r="R11" s="21">
        <v>1</v>
      </c>
      <c r="S11" s="21">
        <v>0</v>
      </c>
      <c r="T11" s="22">
        <f t="shared" si="0"/>
        <v>0.44444444444444442</v>
      </c>
      <c r="U11" s="22">
        <f t="shared" si="1"/>
        <v>0.375</v>
      </c>
      <c r="V11" s="22">
        <f t="shared" si="2"/>
        <v>0.81944444444444442</v>
      </c>
      <c r="W11" s="22">
        <f t="shared" si="3"/>
        <v>0.25</v>
      </c>
      <c r="Y11" s="1"/>
    </row>
    <row r="12" spans="1:27" x14ac:dyDescent="0.25">
      <c r="A12" s="21" t="s">
        <v>54</v>
      </c>
      <c r="B12" s="21">
        <v>7</v>
      </c>
      <c r="C12" s="21">
        <v>23</v>
      </c>
      <c r="D12" s="21">
        <v>18</v>
      </c>
      <c r="E12" s="21">
        <v>4</v>
      </c>
      <c r="F12" s="21">
        <v>6</v>
      </c>
      <c r="G12" s="21">
        <v>3</v>
      </c>
      <c r="H12" s="21">
        <v>3</v>
      </c>
      <c r="I12" s="21">
        <v>0</v>
      </c>
      <c r="J12" s="21">
        <v>0</v>
      </c>
      <c r="K12" s="21">
        <v>5</v>
      </c>
      <c r="L12" s="21">
        <v>5</v>
      </c>
      <c r="M12" s="21">
        <v>0</v>
      </c>
      <c r="N12" s="21">
        <v>4</v>
      </c>
      <c r="O12" s="21">
        <v>0</v>
      </c>
      <c r="P12" s="21">
        <v>0</v>
      </c>
      <c r="Q12" s="21">
        <v>0</v>
      </c>
      <c r="R12" s="21">
        <v>1</v>
      </c>
      <c r="S12" s="21">
        <v>0</v>
      </c>
      <c r="T12" s="22">
        <f t="shared" si="0"/>
        <v>0.61111111111111116</v>
      </c>
      <c r="U12" s="22">
        <f t="shared" si="1"/>
        <v>0.5</v>
      </c>
      <c r="V12" s="22">
        <f t="shared" si="2"/>
        <v>1.1111111111111112</v>
      </c>
      <c r="W12" s="22">
        <f t="shared" si="3"/>
        <v>0.33333333333333331</v>
      </c>
      <c r="Y12" s="1"/>
    </row>
    <row r="13" spans="1:27" x14ac:dyDescent="0.25">
      <c r="A13" s="21" t="s">
        <v>45</v>
      </c>
      <c r="B13" s="21">
        <v>2</v>
      </c>
      <c r="C13" s="21">
        <v>6</v>
      </c>
      <c r="D13" s="21">
        <v>6</v>
      </c>
      <c r="E13" s="21">
        <v>2</v>
      </c>
      <c r="F13" s="21">
        <v>2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3</v>
      </c>
      <c r="O13" s="21">
        <v>0</v>
      </c>
      <c r="P13" s="21">
        <v>0</v>
      </c>
      <c r="Q13" s="21">
        <v>0</v>
      </c>
      <c r="R13" s="21">
        <v>1</v>
      </c>
      <c r="S13" s="21">
        <v>0</v>
      </c>
      <c r="T13" s="22">
        <f t="shared" si="0"/>
        <v>0.33333333333333331</v>
      </c>
      <c r="U13" s="22">
        <f t="shared" si="1"/>
        <v>0.33333333333333331</v>
      </c>
      <c r="V13" s="22">
        <f t="shared" si="2"/>
        <v>0.66666666666666663</v>
      </c>
      <c r="W13" s="22">
        <f t="shared" si="3"/>
        <v>0.33333333333333331</v>
      </c>
      <c r="Y13" s="1"/>
    </row>
    <row r="14" spans="1:27" x14ac:dyDescent="0.25">
      <c r="A14" s="49" t="s">
        <v>44</v>
      </c>
      <c r="B14" s="49">
        <v>5</v>
      </c>
      <c r="C14" s="49">
        <v>19</v>
      </c>
      <c r="D14" s="49">
        <v>16</v>
      </c>
      <c r="E14" s="49">
        <v>3</v>
      </c>
      <c r="F14" s="49">
        <v>2</v>
      </c>
      <c r="G14" s="49">
        <v>0</v>
      </c>
      <c r="H14" s="49">
        <v>1</v>
      </c>
      <c r="I14" s="49">
        <v>0</v>
      </c>
      <c r="J14" s="49">
        <v>1</v>
      </c>
      <c r="K14" s="49">
        <v>2</v>
      </c>
      <c r="L14" s="49">
        <v>3</v>
      </c>
      <c r="M14" s="49">
        <v>0</v>
      </c>
      <c r="N14" s="49">
        <v>6</v>
      </c>
      <c r="O14" s="49">
        <v>0</v>
      </c>
      <c r="P14" s="49">
        <v>0</v>
      </c>
      <c r="Q14" s="49">
        <v>2</v>
      </c>
      <c r="R14" s="49">
        <v>0</v>
      </c>
      <c r="S14" s="49">
        <v>0</v>
      </c>
      <c r="T14" s="51">
        <f t="shared" si="0"/>
        <v>0.3125</v>
      </c>
      <c r="U14" s="51">
        <f t="shared" si="1"/>
        <v>0.375</v>
      </c>
      <c r="V14" s="51">
        <f t="shared" si="2"/>
        <v>0.6875</v>
      </c>
      <c r="W14" s="51">
        <f t="shared" si="3"/>
        <v>0.125</v>
      </c>
      <c r="Y14" s="1"/>
    </row>
    <row r="15" spans="1:27" x14ac:dyDescent="0.25">
      <c r="A15" s="49" t="s">
        <v>93</v>
      </c>
      <c r="B15" s="49">
        <v>1</v>
      </c>
      <c r="C15" s="49">
        <v>2</v>
      </c>
      <c r="D15" s="49">
        <v>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1</v>
      </c>
      <c r="O15" s="49">
        <v>0</v>
      </c>
      <c r="P15" s="49">
        <v>1</v>
      </c>
      <c r="Q15" s="49">
        <v>0</v>
      </c>
      <c r="R15" s="49">
        <v>0</v>
      </c>
      <c r="S15" s="49">
        <v>0</v>
      </c>
      <c r="T15" s="51">
        <f t="shared" si="0"/>
        <v>0</v>
      </c>
      <c r="U15" s="51">
        <f t="shared" si="1"/>
        <v>0</v>
      </c>
      <c r="V15" s="51">
        <f t="shared" si="2"/>
        <v>0</v>
      </c>
      <c r="W15" s="51">
        <f t="shared" si="3"/>
        <v>0</v>
      </c>
      <c r="Y15" s="1"/>
    </row>
    <row r="16" spans="1:27" x14ac:dyDescent="0.25">
      <c r="A16" s="49" t="s">
        <v>26</v>
      </c>
      <c r="B16" s="49">
        <v>2</v>
      </c>
      <c r="C16" s="49">
        <v>6</v>
      </c>
      <c r="D16" s="49">
        <v>6</v>
      </c>
      <c r="E16" s="49">
        <v>2</v>
      </c>
      <c r="F16" s="49">
        <v>3</v>
      </c>
      <c r="G16" s="49">
        <v>2</v>
      </c>
      <c r="H16" s="49">
        <v>1</v>
      </c>
      <c r="I16" s="49">
        <v>0</v>
      </c>
      <c r="J16" s="49">
        <v>0</v>
      </c>
      <c r="K16" s="49">
        <v>2</v>
      </c>
      <c r="L16" s="49">
        <v>0</v>
      </c>
      <c r="M16" s="49">
        <v>0</v>
      </c>
      <c r="N16" s="49">
        <v>1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51">
        <f t="shared" si="0"/>
        <v>0.5</v>
      </c>
      <c r="U16" s="51">
        <f t="shared" si="1"/>
        <v>0.66666666666666663</v>
      </c>
      <c r="V16" s="51">
        <f t="shared" si="2"/>
        <v>1.1666666666666665</v>
      </c>
      <c r="W16" s="51">
        <f t="shared" si="3"/>
        <v>0.5</v>
      </c>
      <c r="Y16" s="1"/>
    </row>
    <row r="17" spans="1:25" x14ac:dyDescent="0.25">
      <c r="A17" s="49" t="s">
        <v>27</v>
      </c>
      <c r="B17" s="49">
        <v>2</v>
      </c>
      <c r="C17" s="49">
        <v>5</v>
      </c>
      <c r="D17" s="49">
        <v>4</v>
      </c>
      <c r="E17" s="49">
        <v>2</v>
      </c>
      <c r="F17" s="49">
        <v>2</v>
      </c>
      <c r="G17" s="49">
        <v>2</v>
      </c>
      <c r="H17" s="49">
        <v>0</v>
      </c>
      <c r="I17" s="49">
        <v>0</v>
      </c>
      <c r="J17" s="49">
        <v>0</v>
      </c>
      <c r="K17" s="49">
        <v>1</v>
      </c>
      <c r="L17" s="49">
        <v>0</v>
      </c>
      <c r="M17" s="49">
        <v>0</v>
      </c>
      <c r="N17" s="49">
        <v>1</v>
      </c>
      <c r="O17" s="49">
        <v>1</v>
      </c>
      <c r="P17" s="49">
        <v>0</v>
      </c>
      <c r="Q17" s="49">
        <v>0</v>
      </c>
      <c r="R17" s="49">
        <v>0</v>
      </c>
      <c r="S17" s="49">
        <v>0</v>
      </c>
      <c r="T17" s="51">
        <f t="shared" si="0"/>
        <v>0.6</v>
      </c>
      <c r="U17" s="51">
        <f t="shared" si="1"/>
        <v>0.5</v>
      </c>
      <c r="V17" s="51">
        <f t="shared" si="2"/>
        <v>1.1000000000000001</v>
      </c>
      <c r="W17" s="51">
        <f t="shared" si="3"/>
        <v>0.5</v>
      </c>
      <c r="Y17" s="1"/>
    </row>
    <row r="18" spans="1:25" x14ac:dyDescent="0.25">
      <c r="A18" s="49" t="s">
        <v>56</v>
      </c>
      <c r="B18" s="49">
        <v>6</v>
      </c>
      <c r="C18" s="49">
        <v>26</v>
      </c>
      <c r="D18" s="49">
        <v>21</v>
      </c>
      <c r="E18" s="49">
        <v>4</v>
      </c>
      <c r="F18" s="49">
        <v>9</v>
      </c>
      <c r="G18" s="49">
        <v>6</v>
      </c>
      <c r="H18" s="49">
        <v>2</v>
      </c>
      <c r="I18" s="49">
        <v>0</v>
      </c>
      <c r="J18" s="49">
        <v>1</v>
      </c>
      <c r="K18" s="50">
        <v>9</v>
      </c>
      <c r="L18" s="49">
        <v>2</v>
      </c>
      <c r="M18" s="49">
        <v>1</v>
      </c>
      <c r="N18" s="50">
        <v>0</v>
      </c>
      <c r="O18" s="49">
        <v>2</v>
      </c>
      <c r="P18" s="49">
        <v>3</v>
      </c>
      <c r="Q18" s="49">
        <v>0</v>
      </c>
      <c r="R18" s="49">
        <v>3</v>
      </c>
      <c r="S18" s="49">
        <v>1</v>
      </c>
      <c r="T18" s="51">
        <f t="shared" si="0"/>
        <v>0.54166666666666663</v>
      </c>
      <c r="U18" s="51">
        <f t="shared" si="1"/>
        <v>0.66666666666666663</v>
      </c>
      <c r="V18" s="51">
        <f t="shared" si="2"/>
        <v>1.2083333333333333</v>
      </c>
      <c r="W18" s="51">
        <f t="shared" si="3"/>
        <v>0.42857142857142855</v>
      </c>
      <c r="Y18" s="1"/>
    </row>
    <row r="19" spans="1:25" x14ac:dyDescent="0.25">
      <c r="A19" s="21" t="s">
        <v>28</v>
      </c>
      <c r="B19" s="21">
        <v>6</v>
      </c>
      <c r="C19" s="21">
        <v>25</v>
      </c>
      <c r="D19" s="21">
        <v>22</v>
      </c>
      <c r="E19" s="21">
        <v>2</v>
      </c>
      <c r="F19" s="21">
        <v>8</v>
      </c>
      <c r="G19" s="21">
        <v>3</v>
      </c>
      <c r="H19" s="25">
        <v>5</v>
      </c>
      <c r="I19" s="21">
        <v>0</v>
      </c>
      <c r="J19" s="21">
        <v>0</v>
      </c>
      <c r="K19" s="21">
        <v>7</v>
      </c>
      <c r="L19" s="21">
        <v>3</v>
      </c>
      <c r="M19" s="21">
        <v>0</v>
      </c>
      <c r="N19" s="21">
        <v>5</v>
      </c>
      <c r="O19" s="21">
        <v>0</v>
      </c>
      <c r="P19" s="21">
        <v>0</v>
      </c>
      <c r="Q19" s="21">
        <v>0</v>
      </c>
      <c r="R19" s="21">
        <v>1</v>
      </c>
      <c r="S19" s="21">
        <v>0</v>
      </c>
      <c r="T19" s="22">
        <f t="shared" si="0"/>
        <v>0.5</v>
      </c>
      <c r="U19" s="22">
        <f t="shared" si="1"/>
        <v>0.59090909090909094</v>
      </c>
      <c r="V19" s="22">
        <f t="shared" si="2"/>
        <v>1.0909090909090908</v>
      </c>
      <c r="W19" s="22">
        <f t="shared" si="3"/>
        <v>0.36363636363636365</v>
      </c>
      <c r="Y19" s="1"/>
    </row>
    <row r="20" spans="1:25" x14ac:dyDescent="0.25">
      <c r="A20" s="21" t="s">
        <v>57</v>
      </c>
      <c r="B20" s="21">
        <v>3</v>
      </c>
      <c r="C20" s="21">
        <v>13</v>
      </c>
      <c r="D20" s="21">
        <v>10</v>
      </c>
      <c r="E20" s="21">
        <v>1</v>
      </c>
      <c r="F20" s="21">
        <v>3</v>
      </c>
      <c r="G20" s="21">
        <v>3</v>
      </c>
      <c r="H20" s="21">
        <v>0</v>
      </c>
      <c r="I20" s="21">
        <v>0</v>
      </c>
      <c r="J20" s="21">
        <v>0</v>
      </c>
      <c r="K20" s="21">
        <v>0</v>
      </c>
      <c r="L20" s="21">
        <v>2</v>
      </c>
      <c r="M20" s="21">
        <v>0</v>
      </c>
      <c r="N20" s="21">
        <v>1</v>
      </c>
      <c r="O20" s="21">
        <v>1</v>
      </c>
      <c r="P20" s="21">
        <v>0</v>
      </c>
      <c r="Q20" s="21">
        <v>1</v>
      </c>
      <c r="R20" s="21">
        <v>0</v>
      </c>
      <c r="S20" s="21">
        <v>0</v>
      </c>
      <c r="T20" s="22">
        <f t="shared" si="0"/>
        <v>0.54545454545454541</v>
      </c>
      <c r="U20" s="22">
        <f t="shared" si="1"/>
        <v>0.3</v>
      </c>
      <c r="V20" s="22">
        <f t="shared" si="2"/>
        <v>0.84545454545454546</v>
      </c>
      <c r="W20" s="22">
        <f t="shared" si="3"/>
        <v>0.3</v>
      </c>
      <c r="Y20" s="1"/>
    </row>
    <row r="21" spans="1:25" x14ac:dyDescent="0.25">
      <c r="A21" s="21" t="s">
        <v>59</v>
      </c>
      <c r="B21" s="21">
        <v>6</v>
      </c>
      <c r="C21" s="21">
        <v>20</v>
      </c>
      <c r="D21" s="21">
        <v>14</v>
      </c>
      <c r="E21" s="21">
        <v>2</v>
      </c>
      <c r="F21" s="21">
        <v>4</v>
      </c>
      <c r="G21" s="21">
        <v>3</v>
      </c>
      <c r="H21" s="21">
        <v>1</v>
      </c>
      <c r="I21" s="21">
        <v>0</v>
      </c>
      <c r="J21" s="21">
        <v>0</v>
      </c>
      <c r="K21" s="21">
        <v>0</v>
      </c>
      <c r="L21" s="25">
        <v>6</v>
      </c>
      <c r="M21" s="21">
        <v>0</v>
      </c>
      <c r="N21" s="21">
        <v>4</v>
      </c>
      <c r="O21" s="21">
        <v>0</v>
      </c>
      <c r="P21" s="21">
        <v>0</v>
      </c>
      <c r="Q21" s="21">
        <v>0</v>
      </c>
      <c r="R21" s="21">
        <v>1</v>
      </c>
      <c r="S21" s="21">
        <v>0</v>
      </c>
      <c r="T21" s="27">
        <f t="shared" si="0"/>
        <v>0.7142857142857143</v>
      </c>
      <c r="U21" s="22">
        <f t="shared" si="1"/>
        <v>0.35714285714285715</v>
      </c>
      <c r="V21" s="22">
        <f t="shared" si="2"/>
        <v>1.0714285714285714</v>
      </c>
      <c r="W21" s="22">
        <f t="shared" si="3"/>
        <v>0.2857142857142857</v>
      </c>
      <c r="Y21" s="1"/>
    </row>
    <row r="22" spans="1:25" x14ac:dyDescent="0.25">
      <c r="A22" s="21" t="s">
        <v>47</v>
      </c>
      <c r="B22" s="21">
        <v>6</v>
      </c>
      <c r="C22" s="21">
        <v>25</v>
      </c>
      <c r="D22" s="21">
        <v>19</v>
      </c>
      <c r="E22" s="21">
        <v>4</v>
      </c>
      <c r="F22" s="21">
        <v>3</v>
      </c>
      <c r="G22" s="21">
        <v>2</v>
      </c>
      <c r="H22" s="21">
        <v>1</v>
      </c>
      <c r="I22" s="21">
        <v>0</v>
      </c>
      <c r="J22" s="21">
        <v>0</v>
      </c>
      <c r="K22" s="21">
        <v>1</v>
      </c>
      <c r="L22" s="21">
        <v>5</v>
      </c>
      <c r="M22" s="21">
        <v>0</v>
      </c>
      <c r="N22" s="25">
        <v>0</v>
      </c>
      <c r="O22" s="21">
        <v>1</v>
      </c>
      <c r="P22" s="21">
        <v>0</v>
      </c>
      <c r="Q22" s="21">
        <v>0</v>
      </c>
      <c r="R22" s="21">
        <v>0</v>
      </c>
      <c r="S22" s="21">
        <v>0</v>
      </c>
      <c r="T22" s="22">
        <f t="shared" si="0"/>
        <v>0.45</v>
      </c>
      <c r="U22" s="22">
        <f t="shared" si="1"/>
        <v>0.21052631578947367</v>
      </c>
      <c r="V22" s="22">
        <f t="shared" si="2"/>
        <v>0.66052631578947363</v>
      </c>
      <c r="W22" s="22">
        <f t="shared" si="3"/>
        <v>0.15789473684210525</v>
      </c>
      <c r="Y22" s="1"/>
    </row>
    <row r="23" spans="1:25" x14ac:dyDescent="0.25">
      <c r="A23" s="21" t="s">
        <v>134</v>
      </c>
      <c r="B23" s="25">
        <v>8</v>
      </c>
      <c r="C23" s="25">
        <v>32</v>
      </c>
      <c r="D23" s="25">
        <v>29</v>
      </c>
      <c r="E23" s="21">
        <v>4</v>
      </c>
      <c r="F23" s="25">
        <v>11</v>
      </c>
      <c r="G23" s="21">
        <v>4</v>
      </c>
      <c r="H23" s="21">
        <v>2</v>
      </c>
      <c r="I23" s="21">
        <v>1</v>
      </c>
      <c r="J23" s="25">
        <v>2</v>
      </c>
      <c r="K23" s="21">
        <v>6</v>
      </c>
      <c r="L23" s="21">
        <v>3</v>
      </c>
      <c r="M23" s="21">
        <v>1</v>
      </c>
      <c r="N23" s="21">
        <v>3</v>
      </c>
      <c r="O23" s="21">
        <v>0</v>
      </c>
      <c r="P23" s="21">
        <v>1</v>
      </c>
      <c r="Q23" s="21">
        <v>2</v>
      </c>
      <c r="R23" s="25">
        <v>4</v>
      </c>
      <c r="S23" s="21">
        <v>0</v>
      </c>
      <c r="T23" s="22">
        <f t="shared" si="0"/>
        <v>0.46666666666666667</v>
      </c>
      <c r="U23" s="22">
        <f t="shared" si="1"/>
        <v>0.65517241379310343</v>
      </c>
      <c r="V23" s="22">
        <f t="shared" si="2"/>
        <v>1.12183908045977</v>
      </c>
      <c r="W23" s="22">
        <f t="shared" si="3"/>
        <v>0.37931034482758619</v>
      </c>
      <c r="Y23" s="1"/>
    </row>
    <row r="25" spans="1:25" x14ac:dyDescent="0.25">
      <c r="A25" s="12" t="s">
        <v>82</v>
      </c>
      <c r="B25" s="12">
        <f>SUM(B4:B24)</f>
        <v>87</v>
      </c>
      <c r="C25" s="12">
        <f t="shared" ref="C25:S25" si="4">SUM(C4:C24)</f>
        <v>315</v>
      </c>
      <c r="D25" s="12">
        <f t="shared" si="4"/>
        <v>265</v>
      </c>
      <c r="E25" s="12">
        <f t="shared" si="4"/>
        <v>55</v>
      </c>
      <c r="F25" s="12">
        <f t="shared" si="4"/>
        <v>83</v>
      </c>
      <c r="G25" s="12">
        <f t="shared" si="4"/>
        <v>51</v>
      </c>
      <c r="H25" s="12">
        <f t="shared" si="4"/>
        <v>22</v>
      </c>
      <c r="I25" s="12">
        <f t="shared" si="4"/>
        <v>3</v>
      </c>
      <c r="J25" s="12">
        <f t="shared" si="4"/>
        <v>5</v>
      </c>
      <c r="K25" s="12">
        <f t="shared" si="4"/>
        <v>49</v>
      </c>
      <c r="L25" s="12">
        <f t="shared" si="4"/>
        <v>39</v>
      </c>
      <c r="M25" s="12">
        <f t="shared" si="4"/>
        <v>3</v>
      </c>
      <c r="N25" s="12">
        <f t="shared" si="4"/>
        <v>49</v>
      </c>
      <c r="O25" s="12">
        <f t="shared" si="4"/>
        <v>8</v>
      </c>
      <c r="P25" s="12">
        <f t="shared" si="4"/>
        <v>9</v>
      </c>
      <c r="Q25" s="12">
        <f t="shared" si="4"/>
        <v>14</v>
      </c>
      <c r="R25" s="12">
        <f t="shared" si="4"/>
        <v>16</v>
      </c>
      <c r="S25" s="12">
        <f t="shared" si="4"/>
        <v>2</v>
      </c>
      <c r="T25" s="8">
        <f>(F25+L25+O25)/(D25+O25+M25)</f>
        <v>0.47101449275362317</v>
      </c>
      <c r="U25" s="8">
        <f>(G25+H25*2+I25*3+J25*4)/(D25)</f>
        <v>0.4679245283018868</v>
      </c>
      <c r="V25" s="8">
        <f>U25+T25</f>
        <v>0.93893902105550997</v>
      </c>
      <c r="W25" s="8">
        <f>F25/D25</f>
        <v>0.31320754716981131</v>
      </c>
    </row>
    <row r="26" spans="1:2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  <c r="W26" s="3"/>
    </row>
    <row r="28" spans="1:25" ht="18.75" x14ac:dyDescent="0.3">
      <c r="A28" s="40" t="s">
        <v>84</v>
      </c>
    </row>
    <row r="29" spans="1:25" x14ac:dyDescent="0.25">
      <c r="A29" s="28"/>
    </row>
    <row r="30" spans="1:25" x14ac:dyDescent="0.25">
      <c r="A30" s="2" t="s">
        <v>79</v>
      </c>
      <c r="B30" s="2" t="s">
        <v>31</v>
      </c>
      <c r="C30" s="2" t="s">
        <v>32</v>
      </c>
      <c r="D30" s="2" t="s">
        <v>33</v>
      </c>
      <c r="E30" s="2" t="s">
        <v>34</v>
      </c>
      <c r="F30" s="2" t="s">
        <v>35</v>
      </c>
      <c r="G30" s="2" t="s">
        <v>36</v>
      </c>
      <c r="H30" s="2" t="s">
        <v>9</v>
      </c>
      <c r="I30" s="2" t="s">
        <v>13</v>
      </c>
      <c r="J30" s="2" t="s">
        <v>11</v>
      </c>
      <c r="K30" s="2" t="s">
        <v>14</v>
      </c>
      <c r="L30" s="2" t="s">
        <v>37</v>
      </c>
      <c r="M30" s="2" t="s">
        <v>38</v>
      </c>
      <c r="N30" s="2" t="s">
        <v>39</v>
      </c>
      <c r="O30" s="2" t="s">
        <v>40</v>
      </c>
      <c r="P30" s="2" t="s">
        <v>41</v>
      </c>
      <c r="Q30" s="2" t="s">
        <v>42</v>
      </c>
    </row>
    <row r="31" spans="1:25" x14ac:dyDescent="0.25">
      <c r="A31" s="49" t="s">
        <v>24</v>
      </c>
      <c r="B31" s="50">
        <v>3</v>
      </c>
      <c r="C31" s="49">
        <v>1</v>
      </c>
      <c r="D31" s="49">
        <v>0</v>
      </c>
      <c r="E31" s="49">
        <v>8</v>
      </c>
      <c r="F31" s="49">
        <v>13</v>
      </c>
      <c r="G31" s="49">
        <v>10</v>
      </c>
      <c r="H31" s="49">
        <v>1</v>
      </c>
      <c r="I31" s="49">
        <v>3</v>
      </c>
      <c r="J31" s="49">
        <v>16</v>
      </c>
      <c r="K31" s="50">
        <v>0</v>
      </c>
      <c r="L31" s="49">
        <v>1</v>
      </c>
      <c r="M31" s="49">
        <v>0</v>
      </c>
      <c r="N31" s="49">
        <v>3</v>
      </c>
      <c r="O31" s="49">
        <v>0</v>
      </c>
      <c r="P31" s="51">
        <f t="shared" ref="P31:P40" si="5">9*F31/E31</f>
        <v>14.625</v>
      </c>
      <c r="Q31" s="51">
        <f t="shared" ref="Q31:Q40" si="6">(G31+J31)/E31</f>
        <v>3.25</v>
      </c>
    </row>
    <row r="32" spans="1:25" x14ac:dyDescent="0.25">
      <c r="A32" s="49" t="s">
        <v>55</v>
      </c>
      <c r="B32" s="49">
        <v>1</v>
      </c>
      <c r="C32" s="49">
        <v>0</v>
      </c>
      <c r="D32" s="49">
        <v>0</v>
      </c>
      <c r="E32" s="53">
        <v>1.3333333333333333</v>
      </c>
      <c r="F32" s="49">
        <v>2</v>
      </c>
      <c r="G32" s="49">
        <v>3</v>
      </c>
      <c r="H32" s="49">
        <v>0</v>
      </c>
      <c r="I32" s="49">
        <v>0</v>
      </c>
      <c r="J32" s="49">
        <v>3</v>
      </c>
      <c r="K32" s="49">
        <v>1</v>
      </c>
      <c r="L32" s="49">
        <v>0</v>
      </c>
      <c r="M32" s="49">
        <v>0</v>
      </c>
      <c r="N32" s="49">
        <v>0</v>
      </c>
      <c r="O32" s="49">
        <v>0</v>
      </c>
      <c r="P32" s="51">
        <f t="shared" si="5"/>
        <v>13.5</v>
      </c>
      <c r="Q32" s="51">
        <f t="shared" si="6"/>
        <v>4.5</v>
      </c>
    </row>
    <row r="33" spans="1:17" x14ac:dyDescent="0.25">
      <c r="A33" s="49" t="s">
        <v>25</v>
      </c>
      <c r="B33" s="49">
        <v>3</v>
      </c>
      <c r="C33" s="49">
        <v>0</v>
      </c>
      <c r="D33" s="49">
        <v>0</v>
      </c>
      <c r="E33" s="53">
        <v>7.666666666666667</v>
      </c>
      <c r="F33" s="49">
        <v>7</v>
      </c>
      <c r="G33" s="49">
        <v>11</v>
      </c>
      <c r="H33" s="50">
        <v>0</v>
      </c>
      <c r="I33" s="49">
        <v>3</v>
      </c>
      <c r="J33" s="49">
        <v>9</v>
      </c>
      <c r="K33" s="49">
        <v>1</v>
      </c>
      <c r="L33" s="49">
        <v>1</v>
      </c>
      <c r="M33" s="49">
        <v>0</v>
      </c>
      <c r="N33" s="49">
        <v>0</v>
      </c>
      <c r="O33" s="49">
        <v>0</v>
      </c>
      <c r="P33" s="51">
        <f t="shared" si="5"/>
        <v>8.2173913043478262</v>
      </c>
      <c r="Q33" s="51">
        <f t="shared" si="6"/>
        <v>2.6086956521739131</v>
      </c>
    </row>
    <row r="34" spans="1:17" x14ac:dyDescent="0.25">
      <c r="A34" s="21" t="s">
        <v>52</v>
      </c>
      <c r="B34" s="21">
        <v>2</v>
      </c>
      <c r="C34" s="21">
        <v>1</v>
      </c>
      <c r="D34" s="21">
        <v>0</v>
      </c>
      <c r="E34" s="21">
        <v>10</v>
      </c>
      <c r="F34" s="21">
        <v>4</v>
      </c>
      <c r="G34" s="21">
        <v>7</v>
      </c>
      <c r="H34" s="21">
        <v>1</v>
      </c>
      <c r="I34" s="21">
        <v>6</v>
      </c>
      <c r="J34" s="21">
        <v>4</v>
      </c>
      <c r="K34" s="21">
        <v>2</v>
      </c>
      <c r="L34" s="21">
        <v>1</v>
      </c>
      <c r="M34" s="21">
        <v>0</v>
      </c>
      <c r="N34" s="21">
        <v>0</v>
      </c>
      <c r="O34" s="21">
        <v>0</v>
      </c>
      <c r="P34" s="27">
        <f t="shared" si="5"/>
        <v>3.6</v>
      </c>
      <c r="Q34" s="27">
        <f t="shared" si="6"/>
        <v>1.1000000000000001</v>
      </c>
    </row>
    <row r="35" spans="1:17" x14ac:dyDescent="0.25">
      <c r="A35" s="21" t="s">
        <v>44</v>
      </c>
      <c r="B35" s="25">
        <v>3</v>
      </c>
      <c r="C35" s="25">
        <v>4</v>
      </c>
      <c r="D35" s="21">
        <v>0</v>
      </c>
      <c r="E35" s="23">
        <v>9.3333333333333339</v>
      </c>
      <c r="F35" s="21">
        <v>5</v>
      </c>
      <c r="G35" s="21">
        <v>8</v>
      </c>
      <c r="H35" s="25">
        <v>0</v>
      </c>
      <c r="I35" s="21">
        <v>6</v>
      </c>
      <c r="J35" s="21">
        <v>8</v>
      </c>
      <c r="K35" s="21">
        <v>2</v>
      </c>
      <c r="L35" s="21">
        <v>1</v>
      </c>
      <c r="M35" s="25">
        <v>1</v>
      </c>
      <c r="N35" s="21">
        <v>1</v>
      </c>
      <c r="O35" s="21">
        <v>0</v>
      </c>
      <c r="P35" s="22">
        <f t="shared" si="5"/>
        <v>4.8214285714285712</v>
      </c>
      <c r="Q35" s="22">
        <f t="shared" si="6"/>
        <v>1.7142857142857142</v>
      </c>
    </row>
    <row r="36" spans="1:17" x14ac:dyDescent="0.25">
      <c r="A36" s="21" t="s">
        <v>93</v>
      </c>
      <c r="B36" s="21">
        <v>1</v>
      </c>
      <c r="C36" s="21">
        <v>0</v>
      </c>
      <c r="D36" s="21">
        <v>0</v>
      </c>
      <c r="E36" s="23">
        <v>3.6666666666666665</v>
      </c>
      <c r="F36" s="21">
        <v>3</v>
      </c>
      <c r="G36" s="21">
        <v>4</v>
      </c>
      <c r="H36" s="21">
        <v>1</v>
      </c>
      <c r="I36" s="21">
        <v>4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2">
        <f t="shared" si="5"/>
        <v>7.3636363636363642</v>
      </c>
      <c r="Q36" s="22">
        <f t="shared" si="6"/>
        <v>1.0909090909090911</v>
      </c>
    </row>
    <row r="37" spans="1:17" x14ac:dyDescent="0.25">
      <c r="A37" s="49" t="s">
        <v>48</v>
      </c>
      <c r="B37" s="50">
        <v>3</v>
      </c>
      <c r="C37" s="49">
        <v>3</v>
      </c>
      <c r="D37" s="49">
        <v>0</v>
      </c>
      <c r="E37" s="50">
        <v>13</v>
      </c>
      <c r="F37" s="49">
        <v>12</v>
      </c>
      <c r="G37" s="49">
        <v>21</v>
      </c>
      <c r="H37" s="50">
        <v>0</v>
      </c>
      <c r="I37" s="50">
        <v>10</v>
      </c>
      <c r="J37" s="49">
        <v>5</v>
      </c>
      <c r="K37" s="49">
        <v>2</v>
      </c>
      <c r="L37" s="49">
        <v>1</v>
      </c>
      <c r="M37" s="50">
        <v>1</v>
      </c>
      <c r="N37" s="49">
        <v>0</v>
      </c>
      <c r="O37" s="49">
        <v>0</v>
      </c>
      <c r="P37" s="51">
        <f t="shared" si="5"/>
        <v>8.3076923076923084</v>
      </c>
      <c r="Q37" s="51">
        <f t="shared" si="6"/>
        <v>2</v>
      </c>
    </row>
    <row r="38" spans="1:17" x14ac:dyDescent="0.25">
      <c r="A38" s="49" t="s">
        <v>67</v>
      </c>
      <c r="B38" s="49">
        <v>1</v>
      </c>
      <c r="C38" s="49">
        <v>1</v>
      </c>
      <c r="D38" s="49">
        <v>0</v>
      </c>
      <c r="E38" s="49">
        <v>3</v>
      </c>
      <c r="F38" s="49">
        <v>3</v>
      </c>
      <c r="G38" s="49">
        <v>4</v>
      </c>
      <c r="H38" s="49">
        <v>0</v>
      </c>
      <c r="I38" s="49">
        <v>1</v>
      </c>
      <c r="J38" s="49">
        <v>3</v>
      </c>
      <c r="K38" s="49">
        <v>0</v>
      </c>
      <c r="L38" s="49">
        <v>0</v>
      </c>
      <c r="M38" s="49">
        <v>0</v>
      </c>
      <c r="N38" s="49">
        <v>1</v>
      </c>
      <c r="O38" s="49">
        <v>0</v>
      </c>
      <c r="P38" s="51">
        <f t="shared" si="5"/>
        <v>9</v>
      </c>
      <c r="Q38" s="51">
        <f t="shared" si="6"/>
        <v>2.3333333333333335</v>
      </c>
    </row>
    <row r="39" spans="1:17" x14ac:dyDescent="0.25">
      <c r="A39" s="49" t="s">
        <v>59</v>
      </c>
      <c r="B39" s="49">
        <v>2</v>
      </c>
      <c r="C39" s="49">
        <v>0</v>
      </c>
      <c r="D39" s="49">
        <v>0</v>
      </c>
      <c r="E39" s="49">
        <v>5</v>
      </c>
      <c r="F39" s="50">
        <v>2</v>
      </c>
      <c r="G39" s="50">
        <v>4</v>
      </c>
      <c r="H39" s="50">
        <v>0</v>
      </c>
      <c r="I39" s="49">
        <v>3</v>
      </c>
      <c r="J39" s="50">
        <v>3</v>
      </c>
      <c r="K39" s="50">
        <v>0</v>
      </c>
      <c r="L39" s="50">
        <v>0</v>
      </c>
      <c r="M39" s="49">
        <v>0</v>
      </c>
      <c r="N39" s="49">
        <v>0</v>
      </c>
      <c r="O39" s="49">
        <v>0</v>
      </c>
      <c r="P39" s="52">
        <f t="shared" si="5"/>
        <v>3.6</v>
      </c>
      <c r="Q39" s="51">
        <f t="shared" si="6"/>
        <v>1.4</v>
      </c>
    </row>
    <row r="40" spans="1:17" x14ac:dyDescent="0.25">
      <c r="A40" s="21" t="s">
        <v>47</v>
      </c>
      <c r="B40" s="21">
        <v>2</v>
      </c>
      <c r="C40" s="21">
        <v>0</v>
      </c>
      <c r="D40" s="21">
        <v>0</v>
      </c>
      <c r="E40" s="21">
        <v>2</v>
      </c>
      <c r="F40" s="21">
        <v>0</v>
      </c>
      <c r="G40" s="21">
        <v>1</v>
      </c>
      <c r="H40" s="21">
        <v>0</v>
      </c>
      <c r="I40" s="21">
        <v>2</v>
      </c>
      <c r="J40" s="21">
        <v>1</v>
      </c>
      <c r="K40" s="21">
        <v>2</v>
      </c>
      <c r="L40" s="21">
        <v>0</v>
      </c>
      <c r="M40" s="21">
        <v>0</v>
      </c>
      <c r="N40" s="21">
        <v>0</v>
      </c>
      <c r="O40" s="21">
        <v>0</v>
      </c>
      <c r="P40" s="22">
        <f t="shared" si="5"/>
        <v>0</v>
      </c>
      <c r="Q40" s="22">
        <f t="shared" si="6"/>
        <v>1</v>
      </c>
    </row>
    <row r="41" spans="1:17" x14ac:dyDescent="0.25">
      <c r="P41" s="18"/>
      <c r="Q41" s="18"/>
    </row>
    <row r="42" spans="1:17" x14ac:dyDescent="0.25">
      <c r="A42" s="12" t="s">
        <v>82</v>
      </c>
      <c r="B42" s="12">
        <f t="shared" ref="B42:O42" si="7">SUM(B31:B41)</f>
        <v>21</v>
      </c>
      <c r="C42" s="12">
        <f t="shared" si="7"/>
        <v>10</v>
      </c>
      <c r="D42" s="12">
        <f t="shared" si="7"/>
        <v>0</v>
      </c>
      <c r="E42" s="11">
        <f t="shared" si="7"/>
        <v>63</v>
      </c>
      <c r="F42" s="12">
        <f t="shared" si="7"/>
        <v>51</v>
      </c>
      <c r="G42" s="12">
        <f t="shared" si="7"/>
        <v>73</v>
      </c>
      <c r="H42" s="12">
        <f t="shared" si="7"/>
        <v>3</v>
      </c>
      <c r="I42" s="12">
        <f t="shared" si="7"/>
        <v>38</v>
      </c>
      <c r="J42" s="12">
        <f t="shared" si="7"/>
        <v>52</v>
      </c>
      <c r="K42" s="12">
        <f t="shared" si="7"/>
        <v>10</v>
      </c>
      <c r="L42" s="12">
        <f t="shared" si="7"/>
        <v>5</v>
      </c>
      <c r="M42" s="12">
        <f t="shared" si="7"/>
        <v>2</v>
      </c>
      <c r="N42" s="12">
        <f t="shared" si="7"/>
        <v>5</v>
      </c>
      <c r="O42" s="12">
        <f t="shared" si="7"/>
        <v>0</v>
      </c>
      <c r="P42" s="8">
        <f t="shared" ref="P42" si="8">9*F42/E42</f>
        <v>7.2857142857142856</v>
      </c>
      <c r="Q42" s="8">
        <f t="shared" ref="Q42" si="9">(G42+J42)/E42</f>
        <v>1.9841269841269842</v>
      </c>
    </row>
  </sheetData>
  <sortState xmlns:xlrd2="http://schemas.microsoft.com/office/spreadsheetml/2017/richdata2" ref="A31:Q40">
    <sortCondition ref="A31:A40"/>
  </sortState>
  <phoneticPr fontId="6" type="noConversion"/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565D-BC46-4F22-AA7D-BDDB8FDEEEB3}">
  <dimension ref="A1:X33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6" style="5" customWidth="1"/>
    <col min="3" max="4" width="4" bestFit="1" customWidth="1"/>
    <col min="5" max="5" width="5.5703125" customWidth="1"/>
    <col min="6" max="6" width="4.710937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42578125" customWidth="1"/>
    <col min="12" max="12" width="4.5703125" bestFit="1" customWidth="1"/>
    <col min="13" max="13" width="5.140625" customWidth="1"/>
    <col min="14" max="14" width="5.28515625" bestFit="1" customWidth="1"/>
    <col min="15" max="15" width="4.5703125" bestFit="1" customWidth="1"/>
    <col min="16" max="16" width="6.140625" customWidth="1"/>
    <col min="17" max="17" width="6.5703125" bestFit="1" customWidth="1"/>
    <col min="18" max="18" width="6" bestFit="1" customWidth="1"/>
    <col min="19" max="19" width="3.140625" bestFit="1" customWidth="1"/>
    <col min="20" max="20" width="7.85546875" customWidth="1"/>
    <col min="21" max="24" width="7.7109375" bestFit="1" customWidth="1"/>
  </cols>
  <sheetData>
    <row r="1" spans="1:24" ht="18.75" x14ac:dyDescent="0.3">
      <c r="A1" s="40" t="s">
        <v>115</v>
      </c>
    </row>
    <row r="2" spans="1:24" x14ac:dyDescent="0.25">
      <c r="A2" s="2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</row>
    <row r="3" spans="1:24" x14ac:dyDescent="0.25">
      <c r="A3" s="2" t="s">
        <v>79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6" t="s">
        <v>23</v>
      </c>
      <c r="B4" s="46">
        <v>4</v>
      </c>
      <c r="C4" s="46">
        <v>8</v>
      </c>
      <c r="D4" s="46">
        <v>7</v>
      </c>
      <c r="E4" s="46">
        <v>1</v>
      </c>
      <c r="F4" s="46">
        <v>1</v>
      </c>
      <c r="G4" s="46">
        <v>1</v>
      </c>
      <c r="H4" s="46">
        <v>0</v>
      </c>
      <c r="I4" s="46">
        <v>0</v>
      </c>
      <c r="J4" s="46">
        <v>0</v>
      </c>
      <c r="K4" s="46">
        <v>1</v>
      </c>
      <c r="L4" s="46">
        <v>1</v>
      </c>
      <c r="M4" s="46">
        <v>0</v>
      </c>
      <c r="N4" s="46">
        <v>2</v>
      </c>
      <c r="O4" s="46">
        <v>0</v>
      </c>
      <c r="P4" s="46">
        <v>0</v>
      </c>
      <c r="Q4" s="46">
        <v>0</v>
      </c>
      <c r="R4" s="46">
        <v>1</v>
      </c>
      <c r="S4" s="46">
        <v>0</v>
      </c>
      <c r="T4" s="47">
        <f>(F4+L4+O4)/(D4+O4+M4)</f>
        <v>0.2857142857142857</v>
      </c>
      <c r="U4" s="47">
        <f>(G4+H4*2+I4*3+J4*4)/D4</f>
        <v>0.14285714285714285</v>
      </c>
      <c r="V4" s="47">
        <f>T4+U4</f>
        <v>0.42857142857142855</v>
      </c>
      <c r="W4" s="47">
        <f>F4/D4</f>
        <v>0.14285714285714285</v>
      </c>
    </row>
    <row r="5" spans="1:24" x14ac:dyDescent="0.25">
      <c r="A5" s="46" t="s">
        <v>55</v>
      </c>
      <c r="B5" s="46">
        <v>1</v>
      </c>
      <c r="C5" s="46">
        <v>0</v>
      </c>
      <c r="D5" s="46">
        <v>0</v>
      </c>
      <c r="E5" s="46">
        <v>1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7">
        <v>0</v>
      </c>
      <c r="U5" s="47">
        <v>0</v>
      </c>
      <c r="V5" s="47">
        <v>0</v>
      </c>
      <c r="W5" s="47">
        <v>0</v>
      </c>
    </row>
    <row r="6" spans="1:24" x14ac:dyDescent="0.25">
      <c r="A6" s="46" t="s">
        <v>43</v>
      </c>
      <c r="B6" s="46">
        <v>3</v>
      </c>
      <c r="C6" s="46">
        <v>10</v>
      </c>
      <c r="D6" s="46">
        <v>10</v>
      </c>
      <c r="E6" s="46">
        <v>3</v>
      </c>
      <c r="F6" s="46">
        <v>5</v>
      </c>
      <c r="G6" s="46">
        <v>4</v>
      </c>
      <c r="H6" s="46">
        <v>1</v>
      </c>
      <c r="I6" s="46">
        <v>0</v>
      </c>
      <c r="J6" s="46">
        <v>0</v>
      </c>
      <c r="K6" s="46">
        <v>4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7">
        <f t="shared" ref="T6:T12" si="0">(F6+L6+O6)/(D6+O6+M6)</f>
        <v>0.5</v>
      </c>
      <c r="U6" s="47">
        <f t="shared" ref="U6:U12" si="1">(G6+H6*2+I6*3+J6*4)/D6</f>
        <v>0.6</v>
      </c>
      <c r="V6" s="47">
        <f t="shared" ref="V6:V12" si="2">T6+U6</f>
        <v>1.1000000000000001</v>
      </c>
      <c r="W6" s="47">
        <f t="shared" ref="W6:W12" si="3">F6/D6</f>
        <v>0.5</v>
      </c>
    </row>
    <row r="7" spans="1:24" x14ac:dyDescent="0.25">
      <c r="A7" s="46" t="s">
        <v>49</v>
      </c>
      <c r="B7" s="50">
        <v>6</v>
      </c>
      <c r="C7" s="50">
        <v>26</v>
      </c>
      <c r="D7" s="46">
        <v>16</v>
      </c>
      <c r="E7" s="46">
        <v>9</v>
      </c>
      <c r="F7" s="50">
        <v>9</v>
      </c>
      <c r="G7" s="50">
        <v>8</v>
      </c>
      <c r="H7" s="46">
        <v>1</v>
      </c>
      <c r="I7" s="46">
        <v>0</v>
      </c>
      <c r="J7" s="46">
        <v>0</v>
      </c>
      <c r="K7" s="46">
        <v>5</v>
      </c>
      <c r="L7" s="46">
        <v>2</v>
      </c>
      <c r="M7" s="46">
        <v>1</v>
      </c>
      <c r="N7" s="46">
        <v>3</v>
      </c>
      <c r="O7" s="46">
        <v>1</v>
      </c>
      <c r="P7" s="46">
        <v>0</v>
      </c>
      <c r="Q7" s="46">
        <v>0</v>
      </c>
      <c r="R7" s="50">
        <v>6</v>
      </c>
      <c r="S7" s="46">
        <v>0</v>
      </c>
      <c r="T7" s="47">
        <f t="shared" si="0"/>
        <v>0.66666666666666663</v>
      </c>
      <c r="U7" s="47">
        <f t="shared" si="1"/>
        <v>0.625</v>
      </c>
      <c r="V7" s="47">
        <f t="shared" si="2"/>
        <v>1.2916666666666665</v>
      </c>
      <c r="W7" s="52">
        <f t="shared" si="3"/>
        <v>0.5625</v>
      </c>
    </row>
    <row r="8" spans="1:24" x14ac:dyDescent="0.25">
      <c r="A8" s="46" t="s">
        <v>25</v>
      </c>
      <c r="B8" s="46">
        <v>1</v>
      </c>
      <c r="C8" s="46">
        <v>1</v>
      </c>
      <c r="D8" s="46">
        <v>1</v>
      </c>
      <c r="E8" s="46">
        <v>0</v>
      </c>
      <c r="F8" s="46">
        <v>1</v>
      </c>
      <c r="G8" s="46">
        <v>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7">
        <f t="shared" si="0"/>
        <v>1</v>
      </c>
      <c r="U8" s="47">
        <f t="shared" si="1"/>
        <v>1</v>
      </c>
      <c r="V8" s="47">
        <f t="shared" si="2"/>
        <v>2</v>
      </c>
      <c r="W8" s="47">
        <f t="shared" si="3"/>
        <v>1</v>
      </c>
    </row>
    <row r="9" spans="1:24" x14ac:dyDescent="0.25">
      <c r="A9" s="1" t="s">
        <v>54</v>
      </c>
      <c r="B9" s="1">
        <v>2</v>
      </c>
      <c r="C9" s="1">
        <v>6</v>
      </c>
      <c r="D9" s="1">
        <v>5</v>
      </c>
      <c r="E9" s="1">
        <v>2</v>
      </c>
      <c r="F9" s="1">
        <v>2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4">
        <f t="shared" si="0"/>
        <v>0.6</v>
      </c>
      <c r="U9" s="4">
        <f t="shared" si="1"/>
        <v>0.4</v>
      </c>
      <c r="V9" s="4">
        <f t="shared" si="2"/>
        <v>1</v>
      </c>
      <c r="W9" s="4">
        <f t="shared" si="3"/>
        <v>0.4</v>
      </c>
    </row>
    <row r="10" spans="1:24" x14ac:dyDescent="0.25">
      <c r="A10" s="1" t="s">
        <v>44</v>
      </c>
      <c r="B10" s="19">
        <v>6</v>
      </c>
      <c r="C10" s="1">
        <v>23</v>
      </c>
      <c r="D10" s="1">
        <v>20</v>
      </c>
      <c r="E10" s="1">
        <v>4</v>
      </c>
      <c r="F10" s="19">
        <v>9</v>
      </c>
      <c r="G10" s="1">
        <v>5</v>
      </c>
      <c r="H10" s="19">
        <v>3</v>
      </c>
      <c r="I10" s="1">
        <v>0</v>
      </c>
      <c r="J10" s="1">
        <v>1</v>
      </c>
      <c r="K10" s="1">
        <v>5</v>
      </c>
      <c r="L10" s="1">
        <v>2</v>
      </c>
      <c r="M10" s="1">
        <v>0</v>
      </c>
      <c r="N10" s="1">
        <v>2</v>
      </c>
      <c r="O10" s="1">
        <v>1</v>
      </c>
      <c r="P10" s="1">
        <v>2</v>
      </c>
      <c r="Q10" s="1">
        <v>0</v>
      </c>
      <c r="R10" s="1">
        <v>1</v>
      </c>
      <c r="S10" s="1">
        <v>0</v>
      </c>
      <c r="T10" s="4">
        <f t="shared" si="0"/>
        <v>0.5714285714285714</v>
      </c>
      <c r="U10" s="4">
        <f t="shared" si="1"/>
        <v>0.75</v>
      </c>
      <c r="V10" s="4">
        <f t="shared" si="2"/>
        <v>1.3214285714285714</v>
      </c>
      <c r="W10" s="4">
        <f t="shared" si="3"/>
        <v>0.45</v>
      </c>
    </row>
    <row r="11" spans="1:24" x14ac:dyDescent="0.25">
      <c r="A11" s="1" t="s">
        <v>26</v>
      </c>
      <c r="B11" s="1">
        <v>5</v>
      </c>
      <c r="C11" s="1">
        <v>18</v>
      </c>
      <c r="D11" s="1">
        <v>17</v>
      </c>
      <c r="E11" s="1">
        <v>0</v>
      </c>
      <c r="F11" s="1">
        <v>4</v>
      </c>
      <c r="G11" s="1">
        <v>2</v>
      </c>
      <c r="H11" s="1">
        <v>2</v>
      </c>
      <c r="I11" s="1">
        <v>0</v>
      </c>
      <c r="J11" s="1">
        <v>0</v>
      </c>
      <c r="K11" s="1">
        <v>3</v>
      </c>
      <c r="L11" s="1">
        <v>1</v>
      </c>
      <c r="M11" s="1">
        <v>0</v>
      </c>
      <c r="N11" s="1">
        <v>1</v>
      </c>
      <c r="O11" s="1">
        <v>0</v>
      </c>
      <c r="P11" s="1">
        <v>0</v>
      </c>
      <c r="Q11" s="1">
        <v>2</v>
      </c>
      <c r="R11" s="1">
        <v>0</v>
      </c>
      <c r="S11" s="1">
        <v>1</v>
      </c>
      <c r="T11" s="4">
        <f t="shared" si="0"/>
        <v>0.29411764705882354</v>
      </c>
      <c r="U11" s="4">
        <f t="shared" si="1"/>
        <v>0.35294117647058826</v>
      </c>
      <c r="V11" s="4">
        <f t="shared" si="2"/>
        <v>0.6470588235294118</v>
      </c>
      <c r="W11" s="4">
        <f t="shared" si="3"/>
        <v>0.23529411764705882</v>
      </c>
    </row>
    <row r="12" spans="1:24" x14ac:dyDescent="0.25">
      <c r="A12" s="1" t="s">
        <v>50</v>
      </c>
      <c r="B12" s="1">
        <v>5</v>
      </c>
      <c r="C12" s="1">
        <v>16</v>
      </c>
      <c r="D12" s="1">
        <v>15</v>
      </c>
      <c r="E12" s="1">
        <v>4</v>
      </c>
      <c r="F12" s="1">
        <v>3</v>
      </c>
      <c r="G12" s="1">
        <v>1</v>
      </c>
      <c r="H12" s="1">
        <v>0</v>
      </c>
      <c r="I12" s="1">
        <v>0</v>
      </c>
      <c r="J12" s="1">
        <v>0</v>
      </c>
      <c r="K12" s="1">
        <v>5</v>
      </c>
      <c r="L12" s="1">
        <v>1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4">
        <f t="shared" si="0"/>
        <v>0.26666666666666666</v>
      </c>
      <c r="U12" s="4">
        <f t="shared" si="1"/>
        <v>6.6666666666666666E-2</v>
      </c>
      <c r="V12" s="4">
        <f t="shared" si="2"/>
        <v>0.33333333333333331</v>
      </c>
      <c r="W12" s="4">
        <f t="shared" si="3"/>
        <v>0.2</v>
      </c>
    </row>
    <row r="13" spans="1:24" x14ac:dyDescent="0.25">
      <c r="A13" s="1" t="s">
        <v>60</v>
      </c>
      <c r="B13" s="1">
        <v>1</v>
      </c>
      <c r="C13" s="1">
        <v>0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4">
        <v>0</v>
      </c>
      <c r="U13" s="4">
        <v>0</v>
      </c>
      <c r="V13" s="4">
        <v>0</v>
      </c>
      <c r="W13" s="4">
        <v>0</v>
      </c>
    </row>
    <row r="14" spans="1:24" x14ac:dyDescent="0.25">
      <c r="A14" s="46" t="s">
        <v>56</v>
      </c>
      <c r="B14" s="50">
        <v>6</v>
      </c>
      <c r="C14" s="50">
        <v>26</v>
      </c>
      <c r="D14" s="46">
        <v>19</v>
      </c>
      <c r="E14" s="46">
        <v>6</v>
      </c>
      <c r="F14" s="50">
        <v>9</v>
      </c>
      <c r="G14" s="46">
        <v>5</v>
      </c>
      <c r="H14" s="50">
        <v>3</v>
      </c>
      <c r="I14" s="50">
        <v>1</v>
      </c>
      <c r="J14" s="46">
        <v>0</v>
      </c>
      <c r="K14" s="46">
        <v>9</v>
      </c>
      <c r="L14" s="50">
        <v>5</v>
      </c>
      <c r="M14" s="46">
        <v>0</v>
      </c>
      <c r="N14" s="46">
        <v>1</v>
      </c>
      <c r="O14" s="46">
        <v>2</v>
      </c>
      <c r="P14" s="46">
        <v>1</v>
      </c>
      <c r="Q14" s="46">
        <v>0</v>
      </c>
      <c r="R14" s="46">
        <v>3</v>
      </c>
      <c r="S14" s="46">
        <v>1</v>
      </c>
      <c r="T14" s="52">
        <f>(F14+L14+O14)/(D14+O14+M14)</f>
        <v>0.76190476190476186</v>
      </c>
      <c r="U14" s="47">
        <f>(G14+H14*2+I14*3+J14*4)/D14</f>
        <v>0.73684210526315785</v>
      </c>
      <c r="V14" s="47">
        <f>T14+U14</f>
        <v>1.4987468671679198</v>
      </c>
      <c r="W14" s="47">
        <f>F14/D14</f>
        <v>0.47368421052631576</v>
      </c>
    </row>
    <row r="15" spans="1:24" x14ac:dyDescent="0.25">
      <c r="A15" s="46" t="s">
        <v>28</v>
      </c>
      <c r="B15" s="50">
        <v>6</v>
      </c>
      <c r="C15" s="46">
        <v>20</v>
      </c>
      <c r="D15" s="46">
        <v>16</v>
      </c>
      <c r="E15" s="46">
        <v>7</v>
      </c>
      <c r="F15" s="46">
        <v>7</v>
      </c>
      <c r="G15" s="46">
        <v>4</v>
      </c>
      <c r="H15" s="50">
        <v>3</v>
      </c>
      <c r="I15" s="46">
        <v>0</v>
      </c>
      <c r="J15" s="46">
        <v>0</v>
      </c>
      <c r="K15" s="46">
        <v>4</v>
      </c>
      <c r="L15" s="46">
        <v>1</v>
      </c>
      <c r="M15" s="46">
        <v>2</v>
      </c>
      <c r="N15" s="46">
        <v>1</v>
      </c>
      <c r="O15" s="46">
        <v>1</v>
      </c>
      <c r="P15" s="46">
        <v>0</v>
      </c>
      <c r="Q15" s="46">
        <v>0</v>
      </c>
      <c r="R15" s="46">
        <v>0</v>
      </c>
      <c r="S15" s="46">
        <v>0</v>
      </c>
      <c r="T15" s="47">
        <f>(F15+L15+O15)/(D15+O15+M15)</f>
        <v>0.47368421052631576</v>
      </c>
      <c r="U15" s="47">
        <f>(G15+H15*2+I15*3+J15*4)/D15</f>
        <v>0.625</v>
      </c>
      <c r="V15" s="47">
        <f>T15+U15</f>
        <v>1.0986842105263157</v>
      </c>
      <c r="W15" s="47">
        <f>F15/D15</f>
        <v>0.4375</v>
      </c>
    </row>
    <row r="16" spans="1:24" x14ac:dyDescent="0.25">
      <c r="A16" s="46" t="s">
        <v>47</v>
      </c>
      <c r="B16" s="46">
        <v>5</v>
      </c>
      <c r="C16" s="46">
        <v>13</v>
      </c>
      <c r="D16" s="46">
        <v>12</v>
      </c>
      <c r="E16" s="46">
        <v>3</v>
      </c>
      <c r="F16" s="46">
        <v>6</v>
      </c>
      <c r="G16" s="46">
        <v>2</v>
      </c>
      <c r="H16" s="46">
        <v>2</v>
      </c>
      <c r="I16" s="46">
        <v>0</v>
      </c>
      <c r="J16" s="50">
        <v>2</v>
      </c>
      <c r="K16" s="50">
        <v>10</v>
      </c>
      <c r="L16" s="46">
        <v>0</v>
      </c>
      <c r="M16" s="46">
        <v>0</v>
      </c>
      <c r="N16" s="46">
        <v>1</v>
      </c>
      <c r="O16" s="46">
        <v>1</v>
      </c>
      <c r="P16" s="46">
        <v>0</v>
      </c>
      <c r="Q16" s="46">
        <v>0</v>
      </c>
      <c r="R16" s="46">
        <v>2</v>
      </c>
      <c r="S16" s="46">
        <v>1</v>
      </c>
      <c r="T16" s="47">
        <f>(F16+L16+O16)/(D16+O16+M16)</f>
        <v>0.53846153846153844</v>
      </c>
      <c r="U16" s="52">
        <f>(G16+H16*2+I16*3+J16*4)/D16</f>
        <v>1.1666666666666667</v>
      </c>
      <c r="V16" s="52">
        <f>T16+U16</f>
        <v>1.7051282051282053</v>
      </c>
      <c r="W16" s="47">
        <f>F16/D16</f>
        <v>0.5</v>
      </c>
    </row>
    <row r="17" spans="1:24" x14ac:dyDescent="0.25">
      <c r="A17" s="46" t="s">
        <v>134</v>
      </c>
      <c r="B17" s="50">
        <v>6</v>
      </c>
      <c r="C17" s="46">
        <v>22</v>
      </c>
      <c r="D17" s="50">
        <v>22</v>
      </c>
      <c r="E17" s="46">
        <v>4</v>
      </c>
      <c r="F17" s="46">
        <v>7</v>
      </c>
      <c r="G17" s="46">
        <v>5</v>
      </c>
      <c r="H17" s="46">
        <v>1</v>
      </c>
      <c r="I17" s="50">
        <v>1</v>
      </c>
      <c r="J17" s="46">
        <v>0</v>
      </c>
      <c r="K17" s="46">
        <v>2</v>
      </c>
      <c r="L17" s="46">
        <v>0</v>
      </c>
      <c r="M17" s="46">
        <v>0</v>
      </c>
      <c r="N17" s="50">
        <v>0</v>
      </c>
      <c r="O17" s="46">
        <v>0</v>
      </c>
      <c r="P17" s="46">
        <v>1</v>
      </c>
      <c r="Q17" s="46">
        <v>1</v>
      </c>
      <c r="R17" s="46">
        <v>4</v>
      </c>
      <c r="S17" s="46">
        <v>0</v>
      </c>
      <c r="T17" s="47">
        <f>(F17+L17+O17)/(D17+O17+M17)</f>
        <v>0.31818181818181818</v>
      </c>
      <c r="U17" s="47">
        <f>(G17+H17*2+I17*3+J17*4)/D17</f>
        <v>0.45454545454545453</v>
      </c>
      <c r="V17" s="47">
        <f>T17+U17</f>
        <v>0.77272727272727271</v>
      </c>
      <c r="W17" s="47">
        <f>F17/D17</f>
        <v>0.31818181818181818</v>
      </c>
    </row>
    <row r="18" spans="1:24" x14ac:dyDescent="0.25">
      <c r="A18" s="46" t="s">
        <v>58</v>
      </c>
      <c r="B18" s="50">
        <v>6</v>
      </c>
      <c r="C18" s="46">
        <v>21</v>
      </c>
      <c r="D18" s="46">
        <v>18</v>
      </c>
      <c r="E18" s="50">
        <v>11</v>
      </c>
      <c r="F18" s="46">
        <v>8</v>
      </c>
      <c r="G18" s="46">
        <v>4</v>
      </c>
      <c r="H18" s="46">
        <v>1</v>
      </c>
      <c r="I18" s="46">
        <v>1</v>
      </c>
      <c r="J18" s="50">
        <v>2</v>
      </c>
      <c r="K18" s="46">
        <v>3</v>
      </c>
      <c r="L18" s="46">
        <v>3</v>
      </c>
      <c r="M18" s="46">
        <v>0</v>
      </c>
      <c r="N18" s="46">
        <v>3</v>
      </c>
      <c r="O18" s="46">
        <v>3</v>
      </c>
      <c r="P18" s="46">
        <v>2</v>
      </c>
      <c r="Q18" s="46">
        <v>1</v>
      </c>
      <c r="R18" s="46">
        <v>0</v>
      </c>
      <c r="S18" s="46">
        <v>0</v>
      </c>
      <c r="T18" s="47">
        <f>(F18+L18+O18)/(D18+O18+M18)</f>
        <v>0.66666666666666663</v>
      </c>
      <c r="U18" s="47">
        <f>(G18+H18*2+I18*3+J18*4)/D18</f>
        <v>0.94444444444444442</v>
      </c>
      <c r="V18" s="47">
        <f>T18+U18</f>
        <v>1.6111111111111112</v>
      </c>
      <c r="W18" s="47">
        <f>F18/D18</f>
        <v>0.44444444444444442</v>
      </c>
    </row>
    <row r="19" spans="1:24" x14ac:dyDescent="0.25">
      <c r="B19" s="1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/>
      <c r="U19" s="4"/>
      <c r="V19" s="4"/>
      <c r="W19" s="4"/>
      <c r="X19" s="4"/>
    </row>
    <row r="20" spans="1:24" x14ac:dyDescent="0.25">
      <c r="A20" s="12" t="s">
        <v>107</v>
      </c>
      <c r="B20" s="5">
        <f t="shared" ref="B20:S20" si="4">SUM(B4:B19)</f>
        <v>63</v>
      </c>
      <c r="C20" s="5">
        <f t="shared" si="4"/>
        <v>210</v>
      </c>
      <c r="D20" s="5">
        <f t="shared" si="4"/>
        <v>178</v>
      </c>
      <c r="E20" s="5">
        <f t="shared" si="4"/>
        <v>56</v>
      </c>
      <c r="F20" s="5">
        <f t="shared" si="4"/>
        <v>71</v>
      </c>
      <c r="G20" s="5">
        <f t="shared" si="4"/>
        <v>44</v>
      </c>
      <c r="H20" s="5">
        <f t="shared" si="4"/>
        <v>17</v>
      </c>
      <c r="I20" s="5">
        <f t="shared" si="4"/>
        <v>3</v>
      </c>
      <c r="J20" s="5">
        <f t="shared" si="4"/>
        <v>5</v>
      </c>
      <c r="K20" s="5">
        <f t="shared" si="4"/>
        <v>51</v>
      </c>
      <c r="L20" s="5">
        <f t="shared" si="4"/>
        <v>17</v>
      </c>
      <c r="M20" s="5">
        <f t="shared" si="4"/>
        <v>3</v>
      </c>
      <c r="N20" s="5">
        <f t="shared" si="4"/>
        <v>15</v>
      </c>
      <c r="O20" s="5">
        <f t="shared" si="4"/>
        <v>9</v>
      </c>
      <c r="P20" s="5">
        <f t="shared" si="4"/>
        <v>6</v>
      </c>
      <c r="Q20" s="5">
        <f t="shared" si="4"/>
        <v>4</v>
      </c>
      <c r="R20" s="5">
        <f t="shared" si="4"/>
        <v>18</v>
      </c>
      <c r="S20" s="5">
        <f t="shared" si="4"/>
        <v>3</v>
      </c>
      <c r="T20" s="6">
        <f t="shared" ref="T20" si="5">(F20+L20+O20)/(D20+O20+M20)</f>
        <v>0.51052631578947372</v>
      </c>
      <c r="U20" s="6">
        <f t="shared" ref="U20" si="6">(G20+H20*2+I20*3+J20*4)/D20</f>
        <v>0.601123595505618</v>
      </c>
      <c r="V20" s="6">
        <f t="shared" ref="V20" si="7">T20+U20</f>
        <v>1.1116499112950917</v>
      </c>
      <c r="W20" s="6">
        <f t="shared" ref="W20" si="8">F20/D20</f>
        <v>0.398876404494382</v>
      </c>
    </row>
    <row r="21" spans="1:24" x14ac:dyDescent="0.25">
      <c r="A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6"/>
      <c r="V21" s="6"/>
      <c r="W21" s="6"/>
    </row>
    <row r="22" spans="1:24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6"/>
    </row>
    <row r="23" spans="1:24" ht="18.75" x14ac:dyDescent="0.3">
      <c r="A23" s="40" t="s">
        <v>116</v>
      </c>
      <c r="U23" s="9"/>
      <c r="V23" s="9"/>
      <c r="W23" s="9"/>
      <c r="X23" s="9"/>
    </row>
    <row r="24" spans="1:24" x14ac:dyDescent="0.25">
      <c r="A24" s="28"/>
      <c r="U24" s="9"/>
      <c r="V24" s="9"/>
      <c r="W24" s="9"/>
      <c r="X24" s="9"/>
    </row>
    <row r="25" spans="1:24" x14ac:dyDescent="0.25">
      <c r="A25" s="2" t="s">
        <v>79</v>
      </c>
      <c r="B25" s="2" t="s">
        <v>31</v>
      </c>
      <c r="C25" s="2" t="s">
        <v>32</v>
      </c>
      <c r="D25" s="2" t="s">
        <v>33</v>
      </c>
      <c r="E25" s="2" t="s">
        <v>34</v>
      </c>
      <c r="F25" s="2" t="s">
        <v>35</v>
      </c>
      <c r="G25" s="2" t="s">
        <v>36</v>
      </c>
      <c r="H25" s="2" t="s">
        <v>9</v>
      </c>
      <c r="I25" s="2" t="s">
        <v>13</v>
      </c>
      <c r="J25" s="2" t="s">
        <v>11</v>
      </c>
      <c r="K25" s="2" t="s">
        <v>14</v>
      </c>
      <c r="L25" s="2" t="s">
        <v>37</v>
      </c>
      <c r="M25" s="2" t="s">
        <v>38</v>
      </c>
      <c r="N25" s="2" t="s">
        <v>39</v>
      </c>
      <c r="O25" s="2" t="s">
        <v>40</v>
      </c>
      <c r="P25" s="2" t="s">
        <v>41</v>
      </c>
      <c r="Q25" s="2" t="s">
        <v>42</v>
      </c>
      <c r="T25" s="9"/>
      <c r="U25" s="9"/>
      <c r="V25" s="9"/>
      <c r="W25" s="9"/>
    </row>
    <row r="26" spans="1:24" x14ac:dyDescent="0.25">
      <c r="A26" s="46" t="s">
        <v>24</v>
      </c>
      <c r="B26" s="46">
        <v>1</v>
      </c>
      <c r="C26" s="46">
        <v>1</v>
      </c>
      <c r="D26" s="46">
        <v>0</v>
      </c>
      <c r="E26" s="49">
        <v>5</v>
      </c>
      <c r="F26" s="46">
        <v>5</v>
      </c>
      <c r="G26" s="46">
        <v>7</v>
      </c>
      <c r="H26" s="46">
        <v>1</v>
      </c>
      <c r="I26" s="50">
        <v>9</v>
      </c>
      <c r="J26" s="46">
        <v>6</v>
      </c>
      <c r="K26" s="46">
        <v>2</v>
      </c>
      <c r="L26" s="46">
        <v>0</v>
      </c>
      <c r="M26" s="46">
        <v>0</v>
      </c>
      <c r="N26" s="46">
        <v>1</v>
      </c>
      <c r="O26" s="46">
        <v>0</v>
      </c>
      <c r="P26" s="51">
        <f t="shared" ref="P26:P31" si="9">9*F26/E26</f>
        <v>9</v>
      </c>
      <c r="Q26" s="51">
        <f t="shared" ref="Q26:Q31" si="10">(G26+J26)/E26</f>
        <v>2.6</v>
      </c>
      <c r="T26" s="9"/>
      <c r="U26" s="9"/>
      <c r="V26" s="9"/>
      <c r="W26" s="9"/>
    </row>
    <row r="27" spans="1:24" x14ac:dyDescent="0.25">
      <c r="A27" s="46" t="s">
        <v>25</v>
      </c>
      <c r="B27" s="46">
        <v>2</v>
      </c>
      <c r="C27" s="46">
        <v>1</v>
      </c>
      <c r="D27" s="46">
        <v>0</v>
      </c>
      <c r="E27" s="49">
        <v>4</v>
      </c>
      <c r="F27" s="46">
        <v>1</v>
      </c>
      <c r="G27" s="46">
        <v>2</v>
      </c>
      <c r="H27" s="46">
        <v>0</v>
      </c>
      <c r="I27" s="46">
        <v>5</v>
      </c>
      <c r="J27" s="46">
        <v>5</v>
      </c>
      <c r="K27" s="46">
        <v>1</v>
      </c>
      <c r="L27" s="46">
        <v>1</v>
      </c>
      <c r="M27" s="46">
        <v>0</v>
      </c>
      <c r="N27" s="46">
        <v>0</v>
      </c>
      <c r="O27" s="46">
        <v>0</v>
      </c>
      <c r="P27" s="51">
        <f t="shared" si="9"/>
        <v>2.25</v>
      </c>
      <c r="Q27" s="51">
        <f t="shared" si="10"/>
        <v>1.75</v>
      </c>
      <c r="T27" s="9"/>
      <c r="U27" s="9"/>
      <c r="V27" s="9"/>
      <c r="W27" s="9"/>
    </row>
    <row r="28" spans="1:24" x14ac:dyDescent="0.25">
      <c r="A28" s="46" t="s">
        <v>54</v>
      </c>
      <c r="B28" s="55">
        <v>2</v>
      </c>
      <c r="C28" s="46">
        <v>0</v>
      </c>
      <c r="D28" s="46">
        <v>0</v>
      </c>
      <c r="E28" s="46">
        <v>3</v>
      </c>
      <c r="F28" s="46">
        <v>0</v>
      </c>
      <c r="G28" s="46">
        <v>1</v>
      </c>
      <c r="H28" s="46">
        <v>0</v>
      </c>
      <c r="I28" s="46">
        <v>0</v>
      </c>
      <c r="J28" s="46">
        <v>2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51">
        <f t="shared" si="9"/>
        <v>0</v>
      </c>
      <c r="Q28" s="51">
        <f t="shared" si="10"/>
        <v>1</v>
      </c>
      <c r="T28" s="9"/>
      <c r="U28" s="9"/>
      <c r="V28" s="9"/>
      <c r="W28" s="9"/>
    </row>
    <row r="29" spans="1:24" x14ac:dyDescent="0.25">
      <c r="A29" s="1" t="s">
        <v>44</v>
      </c>
      <c r="B29" s="19">
        <v>2</v>
      </c>
      <c r="C29" s="1">
        <v>0</v>
      </c>
      <c r="D29" s="1">
        <v>0</v>
      </c>
      <c r="E29" s="19">
        <v>10</v>
      </c>
      <c r="F29" s="1">
        <v>8</v>
      </c>
      <c r="G29" s="1">
        <v>14</v>
      </c>
      <c r="H29" s="19">
        <v>0</v>
      </c>
      <c r="I29" s="1">
        <v>4</v>
      </c>
      <c r="J29" s="1">
        <v>7</v>
      </c>
      <c r="K29" s="1">
        <v>1</v>
      </c>
      <c r="L29" s="1">
        <v>0</v>
      </c>
      <c r="M29" s="1">
        <v>1</v>
      </c>
      <c r="N29" s="1">
        <v>1</v>
      </c>
      <c r="O29" s="1">
        <v>0</v>
      </c>
      <c r="P29" s="18">
        <f t="shared" si="9"/>
        <v>7.2</v>
      </c>
      <c r="Q29" s="18">
        <f t="shared" si="10"/>
        <v>2.1</v>
      </c>
      <c r="T29" s="9"/>
      <c r="U29" s="9"/>
      <c r="V29" s="9"/>
      <c r="W29" s="9"/>
    </row>
    <row r="30" spans="1:24" x14ac:dyDescent="0.25">
      <c r="A30" s="1" t="s">
        <v>48</v>
      </c>
      <c r="B30" s="19">
        <v>2</v>
      </c>
      <c r="C30" s="19">
        <v>2</v>
      </c>
      <c r="D30" s="19">
        <v>1</v>
      </c>
      <c r="E30" s="13">
        <v>9</v>
      </c>
      <c r="F30" s="19">
        <v>3</v>
      </c>
      <c r="G30" s="1">
        <v>12</v>
      </c>
      <c r="H30" s="1">
        <v>1</v>
      </c>
      <c r="I30" s="1">
        <v>5</v>
      </c>
      <c r="J30" s="19">
        <v>2</v>
      </c>
      <c r="K30" s="1">
        <v>1</v>
      </c>
      <c r="L30" s="1">
        <v>0</v>
      </c>
      <c r="M30" s="19">
        <v>2</v>
      </c>
      <c r="N30" s="19">
        <v>0</v>
      </c>
      <c r="O30" s="1">
        <v>0</v>
      </c>
      <c r="P30" s="42">
        <f t="shared" si="9"/>
        <v>3</v>
      </c>
      <c r="Q30" s="42">
        <f t="shared" si="10"/>
        <v>1.5555555555555556</v>
      </c>
    </row>
    <row r="31" spans="1:24" x14ac:dyDescent="0.25">
      <c r="A31" s="1" t="s">
        <v>59</v>
      </c>
      <c r="B31" s="19">
        <v>2</v>
      </c>
      <c r="C31" s="19">
        <v>2</v>
      </c>
      <c r="D31" s="1">
        <v>0</v>
      </c>
      <c r="E31" s="1">
        <v>8</v>
      </c>
      <c r="F31" s="19">
        <v>3</v>
      </c>
      <c r="G31" s="19">
        <v>6</v>
      </c>
      <c r="H31" s="19">
        <v>0</v>
      </c>
      <c r="I31" s="1">
        <v>1</v>
      </c>
      <c r="J31" s="1">
        <v>7</v>
      </c>
      <c r="K31" s="19">
        <v>0</v>
      </c>
      <c r="L31" s="1">
        <v>0</v>
      </c>
      <c r="M31" s="1">
        <v>1</v>
      </c>
      <c r="N31" s="19">
        <v>0</v>
      </c>
      <c r="O31" s="1">
        <v>0</v>
      </c>
      <c r="P31" s="18">
        <f t="shared" si="9"/>
        <v>3.375</v>
      </c>
      <c r="Q31" s="18">
        <f t="shared" si="10"/>
        <v>1.625</v>
      </c>
    </row>
    <row r="32" spans="1:24" x14ac:dyDescent="0.25">
      <c r="C32" s="1"/>
      <c r="P32" s="18"/>
      <c r="Q32" s="18"/>
    </row>
    <row r="33" spans="1:17" x14ac:dyDescent="0.25">
      <c r="A33" s="12" t="s">
        <v>107</v>
      </c>
      <c r="B33" s="12">
        <f>SUM(B26:B32)</f>
        <v>11</v>
      </c>
      <c r="C33" s="12">
        <f t="shared" ref="C33:O33" si="11">SUM(C26:C32)</f>
        <v>6</v>
      </c>
      <c r="D33" s="12">
        <f t="shared" si="11"/>
        <v>1</v>
      </c>
      <c r="E33" s="12">
        <f t="shared" si="11"/>
        <v>39</v>
      </c>
      <c r="F33" s="12">
        <f t="shared" si="11"/>
        <v>20</v>
      </c>
      <c r="G33" s="12">
        <f t="shared" si="11"/>
        <v>42</v>
      </c>
      <c r="H33" s="12">
        <f t="shared" si="11"/>
        <v>2</v>
      </c>
      <c r="I33" s="12">
        <f t="shared" si="11"/>
        <v>24</v>
      </c>
      <c r="J33" s="12">
        <f t="shared" si="11"/>
        <v>29</v>
      </c>
      <c r="K33" s="12">
        <f t="shared" si="11"/>
        <v>5</v>
      </c>
      <c r="L33" s="12">
        <f t="shared" si="11"/>
        <v>1</v>
      </c>
      <c r="M33" s="12">
        <f t="shared" si="11"/>
        <v>4</v>
      </c>
      <c r="N33" s="12">
        <f t="shared" si="11"/>
        <v>2</v>
      </c>
      <c r="O33" s="12">
        <f t="shared" si="11"/>
        <v>0</v>
      </c>
      <c r="P33" s="8">
        <f t="shared" ref="P33" si="12">9*F33/E33</f>
        <v>4.615384615384615</v>
      </c>
      <c r="Q33" s="8">
        <f t="shared" ref="Q33" si="13">(G33+J33)/E33</f>
        <v>1.8205128205128205</v>
      </c>
    </row>
  </sheetData>
  <sortState xmlns:xlrd2="http://schemas.microsoft.com/office/spreadsheetml/2017/richdata2" ref="A26:Q31">
    <sortCondition ref="A26:A31"/>
  </sortState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3326-2896-4D3B-B851-B20E5C488EDB}">
  <dimension ref="A1:Y31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4" style="5" customWidth="1"/>
    <col min="3" max="12" width="4" customWidth="1"/>
    <col min="13" max="14" width="5.140625" customWidth="1"/>
    <col min="15" max="15" width="4.7109375" customWidth="1"/>
    <col min="16" max="16" width="6.140625" customWidth="1"/>
    <col min="17" max="17" width="6" customWidth="1"/>
    <col min="18" max="19" width="4" customWidth="1"/>
    <col min="20" max="20" width="6.28515625" customWidth="1"/>
    <col min="21" max="24" width="7.7109375" bestFit="1" customWidth="1"/>
  </cols>
  <sheetData>
    <row r="1" spans="1:24" ht="18.75" x14ac:dyDescent="0.3">
      <c r="A1" s="40" t="s">
        <v>111</v>
      </c>
    </row>
    <row r="2" spans="1:24" x14ac:dyDescent="0.25">
      <c r="A2" s="2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</row>
    <row r="3" spans="1:24" x14ac:dyDescent="0.25">
      <c r="A3" s="2" t="s">
        <v>79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6" t="s">
        <v>23</v>
      </c>
      <c r="B4" s="46">
        <v>4</v>
      </c>
      <c r="C4" s="46">
        <v>11</v>
      </c>
      <c r="D4" s="46">
        <v>9</v>
      </c>
      <c r="E4" s="46">
        <v>3</v>
      </c>
      <c r="F4" s="46">
        <v>3</v>
      </c>
      <c r="G4" s="46">
        <v>2</v>
      </c>
      <c r="H4" s="46">
        <v>0</v>
      </c>
      <c r="I4" s="46">
        <v>1</v>
      </c>
      <c r="J4" s="46">
        <v>0</v>
      </c>
      <c r="K4" s="46">
        <v>2</v>
      </c>
      <c r="L4" s="46">
        <v>2</v>
      </c>
      <c r="M4" s="46">
        <v>0</v>
      </c>
      <c r="N4" s="46">
        <v>2</v>
      </c>
      <c r="O4" s="46">
        <v>0</v>
      </c>
      <c r="P4" s="46">
        <v>1</v>
      </c>
      <c r="Q4" s="46">
        <v>0</v>
      </c>
      <c r="R4" s="46">
        <v>0</v>
      </c>
      <c r="S4" s="46">
        <v>0</v>
      </c>
      <c r="T4" s="47">
        <f t="shared" ref="T4:T17" si="0">(F4+L4+O4)/(D4+O4+M4)</f>
        <v>0.55555555555555558</v>
      </c>
      <c r="U4" s="47">
        <f t="shared" ref="U4:U17" si="1">(G4+H4*2+I4*3+J4*4)/D4</f>
        <v>0.55555555555555558</v>
      </c>
      <c r="V4" s="47">
        <f t="shared" ref="V4:V17" si="2">U4+T4</f>
        <v>1.1111111111111112</v>
      </c>
      <c r="W4" s="47">
        <f t="shared" ref="W4:W17" si="3">F4/D4</f>
        <v>0.33333333333333331</v>
      </c>
    </row>
    <row r="5" spans="1:24" x14ac:dyDescent="0.25">
      <c r="A5" s="46" t="s">
        <v>55</v>
      </c>
      <c r="B5" s="46">
        <v>3</v>
      </c>
      <c r="C5" s="46">
        <v>1</v>
      </c>
      <c r="D5" s="46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0</v>
      </c>
      <c r="Q5" s="46">
        <v>0</v>
      </c>
      <c r="R5" s="46">
        <v>1</v>
      </c>
      <c r="S5" s="46">
        <v>0</v>
      </c>
      <c r="T5" s="47">
        <f t="shared" si="0"/>
        <v>0</v>
      </c>
      <c r="U5" s="47">
        <f t="shared" si="1"/>
        <v>0</v>
      </c>
      <c r="V5" s="47">
        <f t="shared" si="2"/>
        <v>0</v>
      </c>
      <c r="W5" s="47">
        <f t="shared" si="3"/>
        <v>0</v>
      </c>
    </row>
    <row r="6" spans="1:24" x14ac:dyDescent="0.25">
      <c r="A6" s="46" t="s">
        <v>43</v>
      </c>
      <c r="B6" s="46">
        <v>2</v>
      </c>
      <c r="C6" s="46">
        <v>7</v>
      </c>
      <c r="D6" s="46">
        <v>5</v>
      </c>
      <c r="E6" s="46">
        <v>1</v>
      </c>
      <c r="F6" s="46">
        <v>1</v>
      </c>
      <c r="G6" s="46">
        <v>1</v>
      </c>
      <c r="H6" s="46">
        <v>0</v>
      </c>
      <c r="I6" s="46">
        <v>0</v>
      </c>
      <c r="J6" s="46">
        <v>0</v>
      </c>
      <c r="K6" s="46">
        <v>0</v>
      </c>
      <c r="L6" s="46">
        <v>3</v>
      </c>
      <c r="M6" s="46">
        <v>2</v>
      </c>
      <c r="N6" s="46">
        <v>0</v>
      </c>
      <c r="O6" s="46">
        <v>0</v>
      </c>
      <c r="P6" s="46">
        <v>1</v>
      </c>
      <c r="Q6" s="46">
        <v>1</v>
      </c>
      <c r="R6" s="46">
        <v>0</v>
      </c>
      <c r="S6" s="46">
        <v>0</v>
      </c>
      <c r="T6" s="47">
        <f t="shared" si="0"/>
        <v>0.5714285714285714</v>
      </c>
      <c r="U6" s="47">
        <f t="shared" si="1"/>
        <v>0.2</v>
      </c>
      <c r="V6" s="47">
        <f t="shared" si="2"/>
        <v>0.77142857142857135</v>
      </c>
      <c r="W6" s="47">
        <f t="shared" si="3"/>
        <v>0.2</v>
      </c>
    </row>
    <row r="7" spans="1:24" x14ac:dyDescent="0.25">
      <c r="A7" s="46" t="s">
        <v>49</v>
      </c>
      <c r="B7" s="46">
        <v>4</v>
      </c>
      <c r="C7" s="46">
        <v>15</v>
      </c>
      <c r="D7" s="46">
        <v>9</v>
      </c>
      <c r="E7" s="46">
        <v>3</v>
      </c>
      <c r="F7" s="46">
        <v>4</v>
      </c>
      <c r="G7" s="46">
        <v>4</v>
      </c>
      <c r="H7" s="46">
        <v>0</v>
      </c>
      <c r="I7" s="46">
        <v>0</v>
      </c>
      <c r="J7" s="46">
        <v>0</v>
      </c>
      <c r="K7" s="46">
        <v>1</v>
      </c>
      <c r="L7" s="46">
        <v>0</v>
      </c>
      <c r="M7" s="46">
        <v>0</v>
      </c>
      <c r="N7" s="46">
        <v>2</v>
      </c>
      <c r="O7" s="46">
        <v>3</v>
      </c>
      <c r="P7" s="46">
        <v>0</v>
      </c>
      <c r="Q7" s="46">
        <v>0</v>
      </c>
      <c r="R7" s="46">
        <v>2</v>
      </c>
      <c r="S7" s="46">
        <v>0</v>
      </c>
      <c r="T7" s="47">
        <f t="shared" si="0"/>
        <v>0.58333333333333337</v>
      </c>
      <c r="U7" s="47">
        <f t="shared" si="1"/>
        <v>0.44444444444444442</v>
      </c>
      <c r="V7" s="47">
        <f t="shared" si="2"/>
        <v>1.0277777777777777</v>
      </c>
      <c r="W7" s="47">
        <f t="shared" si="3"/>
        <v>0.44444444444444442</v>
      </c>
    </row>
    <row r="8" spans="1:24" x14ac:dyDescent="0.25">
      <c r="A8" s="46" t="s">
        <v>25</v>
      </c>
      <c r="B8" s="46">
        <v>3</v>
      </c>
      <c r="C8" s="46">
        <v>8</v>
      </c>
      <c r="D8" s="46">
        <v>8</v>
      </c>
      <c r="E8" s="46">
        <v>0</v>
      </c>
      <c r="F8" s="46">
        <v>1</v>
      </c>
      <c r="G8" s="46">
        <v>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3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7">
        <f t="shared" si="0"/>
        <v>0.125</v>
      </c>
      <c r="U8" s="47">
        <f t="shared" si="1"/>
        <v>0.125</v>
      </c>
      <c r="V8" s="47">
        <f t="shared" si="2"/>
        <v>0.25</v>
      </c>
      <c r="W8" s="47">
        <f t="shared" si="3"/>
        <v>0.125</v>
      </c>
    </row>
    <row r="9" spans="1:24" x14ac:dyDescent="0.25">
      <c r="A9" s="1" t="s">
        <v>54</v>
      </c>
      <c r="B9" s="1">
        <v>1</v>
      </c>
      <c r="C9" s="1">
        <v>3</v>
      </c>
      <c r="D9" s="1">
        <v>3</v>
      </c>
      <c r="E9" s="1">
        <v>0</v>
      </c>
      <c r="F9" s="1">
        <v>1</v>
      </c>
      <c r="G9" s="1">
        <v>0</v>
      </c>
      <c r="H9" s="1">
        <v>1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4">
        <f t="shared" si="0"/>
        <v>0.33333333333333331</v>
      </c>
      <c r="U9" s="4">
        <f t="shared" si="1"/>
        <v>0.66666666666666663</v>
      </c>
      <c r="V9" s="4">
        <f t="shared" si="2"/>
        <v>1</v>
      </c>
      <c r="W9" s="4">
        <f t="shared" si="3"/>
        <v>0.33333333333333331</v>
      </c>
    </row>
    <row r="10" spans="1:24" x14ac:dyDescent="0.25">
      <c r="A10" s="1" t="s">
        <v>44</v>
      </c>
      <c r="B10" s="1">
        <v>5</v>
      </c>
      <c r="C10" s="1">
        <v>19</v>
      </c>
      <c r="D10" s="19">
        <v>19</v>
      </c>
      <c r="E10" s="1">
        <v>2</v>
      </c>
      <c r="F10" s="1">
        <v>4</v>
      </c>
      <c r="G10" s="1">
        <v>4</v>
      </c>
      <c r="H10" s="1">
        <v>0</v>
      </c>
      <c r="I10" s="1">
        <v>0</v>
      </c>
      <c r="J10" s="1">
        <v>0</v>
      </c>
      <c r="K10" s="19">
        <v>5</v>
      </c>
      <c r="L10" s="1">
        <v>0</v>
      </c>
      <c r="M10" s="1">
        <v>0</v>
      </c>
      <c r="N10" s="1">
        <v>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4">
        <f t="shared" si="0"/>
        <v>0.21052631578947367</v>
      </c>
      <c r="U10" s="4">
        <f t="shared" si="1"/>
        <v>0.21052631578947367</v>
      </c>
      <c r="V10" s="4">
        <f t="shared" si="2"/>
        <v>0.42105263157894735</v>
      </c>
      <c r="W10" s="4">
        <f t="shared" si="3"/>
        <v>0.21052631578947367</v>
      </c>
    </row>
    <row r="11" spans="1:24" x14ac:dyDescent="0.25">
      <c r="A11" s="1" t="s">
        <v>26</v>
      </c>
      <c r="B11" s="1">
        <v>5</v>
      </c>
      <c r="C11" s="1">
        <v>18</v>
      </c>
      <c r="D11" s="1">
        <v>14</v>
      </c>
      <c r="E11" s="1">
        <v>3</v>
      </c>
      <c r="F11" s="1">
        <v>2</v>
      </c>
      <c r="G11" s="1">
        <v>2</v>
      </c>
      <c r="H11" s="1">
        <v>0</v>
      </c>
      <c r="I11" s="1">
        <v>0</v>
      </c>
      <c r="J11" s="1">
        <v>0</v>
      </c>
      <c r="K11" s="1">
        <v>0</v>
      </c>
      <c r="L11" s="1">
        <v>3</v>
      </c>
      <c r="M11" s="1">
        <v>0</v>
      </c>
      <c r="N11" s="1">
        <v>5</v>
      </c>
      <c r="O11" s="1">
        <v>1</v>
      </c>
      <c r="P11" s="1">
        <v>0</v>
      </c>
      <c r="Q11" s="1">
        <v>1</v>
      </c>
      <c r="R11" s="1">
        <v>0</v>
      </c>
      <c r="S11" s="1">
        <v>0</v>
      </c>
      <c r="T11" s="4">
        <f t="shared" si="0"/>
        <v>0.4</v>
      </c>
      <c r="U11" s="4">
        <f t="shared" si="1"/>
        <v>0.14285714285714285</v>
      </c>
      <c r="V11" s="4">
        <f t="shared" si="2"/>
        <v>0.54285714285714293</v>
      </c>
      <c r="W11" s="4">
        <f t="shared" si="3"/>
        <v>0.14285714285714285</v>
      </c>
    </row>
    <row r="12" spans="1:24" x14ac:dyDescent="0.25">
      <c r="A12" s="1" t="s">
        <v>27</v>
      </c>
      <c r="B12" s="1">
        <v>2</v>
      </c>
      <c r="C12" s="1">
        <v>3</v>
      </c>
      <c r="D12" s="1">
        <v>3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4">
        <f t="shared" si="0"/>
        <v>0</v>
      </c>
      <c r="U12" s="4">
        <f t="shared" si="1"/>
        <v>0</v>
      </c>
      <c r="V12" s="4">
        <f t="shared" si="2"/>
        <v>0</v>
      </c>
      <c r="W12" s="4">
        <f t="shared" si="3"/>
        <v>0</v>
      </c>
    </row>
    <row r="13" spans="1:24" x14ac:dyDescent="0.25">
      <c r="A13" s="1" t="s">
        <v>56</v>
      </c>
      <c r="B13" s="1">
        <v>5</v>
      </c>
      <c r="C13" s="19">
        <v>20</v>
      </c>
      <c r="D13" s="1">
        <v>18</v>
      </c>
      <c r="E13" s="19">
        <v>6</v>
      </c>
      <c r="F13" s="19">
        <v>8</v>
      </c>
      <c r="G13" s="19">
        <v>6</v>
      </c>
      <c r="H13" s="19">
        <v>2</v>
      </c>
      <c r="I13" s="1">
        <v>0</v>
      </c>
      <c r="J13" s="1">
        <v>0</v>
      </c>
      <c r="K13" s="19">
        <v>5</v>
      </c>
      <c r="L13" s="1">
        <v>1</v>
      </c>
      <c r="M13" s="1">
        <v>0</v>
      </c>
      <c r="N13" s="19">
        <v>0</v>
      </c>
      <c r="O13" s="1">
        <v>1</v>
      </c>
      <c r="P13" s="1">
        <v>0</v>
      </c>
      <c r="Q13" s="1">
        <v>1</v>
      </c>
      <c r="R13" s="19">
        <v>1</v>
      </c>
      <c r="S13" s="1">
        <v>0</v>
      </c>
      <c r="T13" s="4">
        <f t="shared" si="0"/>
        <v>0.52631578947368418</v>
      </c>
      <c r="U13" s="42">
        <f t="shared" si="1"/>
        <v>0.55555555555555558</v>
      </c>
      <c r="V13" s="42">
        <f t="shared" si="2"/>
        <v>1.0818713450292399</v>
      </c>
      <c r="W13" s="42">
        <f t="shared" si="3"/>
        <v>0.44444444444444442</v>
      </c>
    </row>
    <row r="14" spans="1:24" x14ac:dyDescent="0.25">
      <c r="A14" s="46" t="s">
        <v>28</v>
      </c>
      <c r="B14" s="46">
        <v>5</v>
      </c>
      <c r="C14" s="46">
        <v>15</v>
      </c>
      <c r="D14" s="46">
        <v>12</v>
      </c>
      <c r="E14" s="46">
        <v>4</v>
      </c>
      <c r="F14" s="46">
        <v>4</v>
      </c>
      <c r="G14" s="46">
        <v>4</v>
      </c>
      <c r="H14" s="46">
        <v>0</v>
      </c>
      <c r="I14" s="46">
        <v>0</v>
      </c>
      <c r="J14" s="46">
        <v>0</v>
      </c>
      <c r="K14" s="46">
        <v>0</v>
      </c>
      <c r="L14" s="46">
        <v>2</v>
      </c>
      <c r="M14" s="46">
        <v>0</v>
      </c>
      <c r="N14" s="46">
        <v>4</v>
      </c>
      <c r="O14" s="46">
        <v>1</v>
      </c>
      <c r="P14" s="46">
        <v>0</v>
      </c>
      <c r="Q14" s="46">
        <v>0</v>
      </c>
      <c r="R14" s="50">
        <v>1</v>
      </c>
      <c r="S14" s="46">
        <v>0</v>
      </c>
      <c r="T14" s="47">
        <f t="shared" si="0"/>
        <v>0.53846153846153844</v>
      </c>
      <c r="U14" s="47">
        <f t="shared" si="1"/>
        <v>0.33333333333333331</v>
      </c>
      <c r="V14" s="47">
        <f t="shared" si="2"/>
        <v>0.87179487179487181</v>
      </c>
      <c r="W14" s="47">
        <f t="shared" si="3"/>
        <v>0.33333333333333331</v>
      </c>
    </row>
    <row r="15" spans="1:24" x14ac:dyDescent="0.25">
      <c r="A15" s="46" t="s">
        <v>59</v>
      </c>
      <c r="B15" s="46">
        <v>1</v>
      </c>
      <c r="C15" s="46">
        <v>4</v>
      </c>
      <c r="D15" s="46">
        <v>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1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7">
        <f t="shared" si="0"/>
        <v>0</v>
      </c>
      <c r="U15" s="47">
        <f t="shared" si="1"/>
        <v>0</v>
      </c>
      <c r="V15" s="47">
        <f t="shared" si="2"/>
        <v>0</v>
      </c>
      <c r="W15" s="47">
        <f t="shared" si="3"/>
        <v>0</v>
      </c>
    </row>
    <row r="16" spans="1:24" x14ac:dyDescent="0.25">
      <c r="A16" s="46" t="s">
        <v>47</v>
      </c>
      <c r="B16" s="46">
        <v>5</v>
      </c>
      <c r="C16" s="50">
        <v>20</v>
      </c>
      <c r="D16" s="46">
        <v>13</v>
      </c>
      <c r="E16" s="46">
        <v>0</v>
      </c>
      <c r="F16" s="46">
        <v>3</v>
      </c>
      <c r="G16" s="46">
        <v>3</v>
      </c>
      <c r="H16" s="46">
        <v>0</v>
      </c>
      <c r="I16" s="46">
        <v>0</v>
      </c>
      <c r="J16" s="46">
        <v>0</v>
      </c>
      <c r="K16" s="46">
        <v>4</v>
      </c>
      <c r="L16" s="50">
        <v>6</v>
      </c>
      <c r="M16" s="46">
        <v>0</v>
      </c>
      <c r="N16" s="46">
        <v>3</v>
      </c>
      <c r="O16" s="46">
        <v>1</v>
      </c>
      <c r="P16" s="46">
        <v>0</v>
      </c>
      <c r="Q16" s="46">
        <v>0</v>
      </c>
      <c r="R16" s="46">
        <v>0</v>
      </c>
      <c r="S16" s="46">
        <v>0</v>
      </c>
      <c r="T16" s="52">
        <f t="shared" si="0"/>
        <v>0.7142857142857143</v>
      </c>
      <c r="U16" s="47">
        <f t="shared" si="1"/>
        <v>0.23076923076923078</v>
      </c>
      <c r="V16" s="47">
        <f t="shared" si="2"/>
        <v>0.94505494505494503</v>
      </c>
      <c r="W16" s="47">
        <f t="shared" si="3"/>
        <v>0.23076923076923078</v>
      </c>
    </row>
    <row r="17" spans="1:25" x14ac:dyDescent="0.25">
      <c r="A17" s="46" t="s">
        <v>134</v>
      </c>
      <c r="B17" s="46">
        <v>5</v>
      </c>
      <c r="C17" s="46">
        <v>16</v>
      </c>
      <c r="D17" s="46">
        <v>15</v>
      </c>
      <c r="E17" s="46">
        <v>2</v>
      </c>
      <c r="F17" s="46">
        <v>5</v>
      </c>
      <c r="G17" s="46">
        <v>4</v>
      </c>
      <c r="H17" s="46">
        <v>1</v>
      </c>
      <c r="I17" s="46">
        <v>0</v>
      </c>
      <c r="J17" s="46">
        <v>0</v>
      </c>
      <c r="K17" s="46">
        <v>3</v>
      </c>
      <c r="L17" s="46">
        <v>1</v>
      </c>
      <c r="M17" s="46">
        <v>0</v>
      </c>
      <c r="N17" s="46">
        <v>3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f t="shared" si="0"/>
        <v>0.4</v>
      </c>
      <c r="U17" s="47">
        <f t="shared" si="1"/>
        <v>0.4</v>
      </c>
      <c r="V17" s="47">
        <f t="shared" si="2"/>
        <v>0.8</v>
      </c>
      <c r="W17" s="47">
        <f t="shared" si="3"/>
        <v>0.33333333333333331</v>
      </c>
    </row>
    <row r="18" spans="1:25" x14ac:dyDescent="0.25">
      <c r="B18" s="1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6"/>
      <c r="V18" s="6"/>
      <c r="W18" s="6"/>
      <c r="X18" s="4"/>
      <c r="Y18" t="s">
        <v>97</v>
      </c>
    </row>
    <row r="19" spans="1:25" x14ac:dyDescent="0.25">
      <c r="A19" s="12" t="s">
        <v>108</v>
      </c>
      <c r="B19" s="5">
        <f t="shared" ref="B19:S19" si="4">SUM(B4:B18)</f>
        <v>50</v>
      </c>
      <c r="C19" s="5">
        <f t="shared" si="4"/>
        <v>160</v>
      </c>
      <c r="D19" s="5">
        <f t="shared" si="4"/>
        <v>133</v>
      </c>
      <c r="E19" s="5">
        <f t="shared" si="4"/>
        <v>24</v>
      </c>
      <c r="F19" s="5">
        <f t="shared" si="4"/>
        <v>36</v>
      </c>
      <c r="G19" s="5">
        <f t="shared" si="4"/>
        <v>31</v>
      </c>
      <c r="H19" s="5">
        <f t="shared" si="4"/>
        <v>4</v>
      </c>
      <c r="I19" s="5">
        <f t="shared" si="4"/>
        <v>1</v>
      </c>
      <c r="J19" s="5">
        <f t="shared" si="4"/>
        <v>0</v>
      </c>
      <c r="K19" s="5">
        <f t="shared" si="4"/>
        <v>21</v>
      </c>
      <c r="L19" s="5">
        <f t="shared" si="4"/>
        <v>18</v>
      </c>
      <c r="M19" s="5">
        <f t="shared" si="4"/>
        <v>2</v>
      </c>
      <c r="N19" s="5">
        <f t="shared" si="4"/>
        <v>30</v>
      </c>
      <c r="O19" s="5">
        <f t="shared" si="4"/>
        <v>7</v>
      </c>
      <c r="P19" s="5">
        <f t="shared" si="4"/>
        <v>2</v>
      </c>
      <c r="Q19" s="5">
        <f t="shared" si="4"/>
        <v>3</v>
      </c>
      <c r="R19" s="5">
        <f t="shared" si="4"/>
        <v>5</v>
      </c>
      <c r="S19" s="5">
        <f t="shared" si="4"/>
        <v>0</v>
      </c>
      <c r="T19" s="6">
        <f>(F19+L19+O19)/(D19+O19+M19)</f>
        <v>0.42957746478873238</v>
      </c>
      <c r="U19" s="6">
        <f>(G19+H19*2+I19*3+J19*4)/D19</f>
        <v>0.31578947368421051</v>
      </c>
      <c r="V19" s="6">
        <f>U19+T19</f>
        <v>0.74536693847294289</v>
      </c>
      <c r="W19" s="6">
        <f>F19/D19</f>
        <v>0.27067669172932329</v>
      </c>
    </row>
    <row r="20" spans="1:25" x14ac:dyDescent="0.25">
      <c r="A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6"/>
      <c r="V20" s="6"/>
      <c r="W20" s="6"/>
    </row>
    <row r="21" spans="1:25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</row>
    <row r="22" spans="1:25" ht="18.75" x14ac:dyDescent="0.3">
      <c r="A22" s="40" t="s">
        <v>110</v>
      </c>
      <c r="U22" s="9"/>
      <c r="V22" s="9"/>
      <c r="W22" s="9"/>
      <c r="X22" s="9"/>
    </row>
    <row r="23" spans="1:25" x14ac:dyDescent="0.25">
      <c r="A23" s="28"/>
      <c r="U23" s="9"/>
      <c r="V23" s="9"/>
      <c r="W23" s="9"/>
      <c r="X23" s="9"/>
    </row>
    <row r="24" spans="1:25" x14ac:dyDescent="0.25">
      <c r="A24" s="2" t="s">
        <v>79</v>
      </c>
      <c r="B24" s="2" t="s">
        <v>31</v>
      </c>
      <c r="C24" s="2" t="s">
        <v>32</v>
      </c>
      <c r="D24" s="2" t="s">
        <v>33</v>
      </c>
      <c r="E24" s="2" t="s">
        <v>34</v>
      </c>
      <c r="F24" s="2" t="s">
        <v>35</v>
      </c>
      <c r="G24" s="2" t="s">
        <v>36</v>
      </c>
      <c r="H24" s="2" t="s">
        <v>9</v>
      </c>
      <c r="I24" s="2" t="s">
        <v>13</v>
      </c>
      <c r="J24" s="2" t="s">
        <v>11</v>
      </c>
      <c r="K24" s="2" t="s">
        <v>14</v>
      </c>
      <c r="L24" s="2" t="s">
        <v>37</v>
      </c>
      <c r="M24" s="2" t="s">
        <v>38</v>
      </c>
      <c r="N24" s="2" t="s">
        <v>39</v>
      </c>
      <c r="O24" s="2" t="s">
        <v>40</v>
      </c>
      <c r="P24" s="2" t="s">
        <v>41</v>
      </c>
      <c r="Q24" s="2" t="s">
        <v>42</v>
      </c>
      <c r="T24" s="9"/>
      <c r="U24" s="9"/>
      <c r="V24" s="9"/>
      <c r="W24" s="9"/>
    </row>
    <row r="25" spans="1:25" x14ac:dyDescent="0.25">
      <c r="A25" s="46" t="s">
        <v>109</v>
      </c>
      <c r="B25" s="49">
        <v>1</v>
      </c>
      <c r="C25" s="49">
        <v>1</v>
      </c>
      <c r="D25" s="49">
        <v>0</v>
      </c>
      <c r="E25" s="49">
        <v>4</v>
      </c>
      <c r="F25" s="49">
        <v>2</v>
      </c>
      <c r="G25" s="49">
        <v>5</v>
      </c>
      <c r="H25" s="49">
        <v>0</v>
      </c>
      <c r="I25" s="49">
        <v>1</v>
      </c>
      <c r="J25" s="49">
        <v>2</v>
      </c>
      <c r="K25" s="49">
        <v>0</v>
      </c>
      <c r="L25" s="49">
        <v>0</v>
      </c>
      <c r="M25" s="49">
        <v>0</v>
      </c>
      <c r="N25" s="49">
        <v>1</v>
      </c>
      <c r="O25" s="49">
        <v>0</v>
      </c>
      <c r="P25" s="51">
        <f t="shared" ref="P25" si="5">(9*F25)/E25</f>
        <v>4.5</v>
      </c>
      <c r="Q25" s="51">
        <f t="shared" ref="Q25" si="6">(G25+J25)/E25</f>
        <v>1.75</v>
      </c>
      <c r="T25" s="9"/>
      <c r="U25" s="9"/>
      <c r="V25" s="9"/>
      <c r="W25" s="9"/>
    </row>
    <row r="26" spans="1:25" x14ac:dyDescent="0.25">
      <c r="A26" s="46" t="s">
        <v>24</v>
      </c>
      <c r="B26" s="50">
        <v>2</v>
      </c>
      <c r="C26" s="46">
        <v>1</v>
      </c>
      <c r="D26" s="46">
        <v>0</v>
      </c>
      <c r="E26" s="49">
        <v>5</v>
      </c>
      <c r="F26" s="46">
        <v>5</v>
      </c>
      <c r="G26" s="46">
        <v>7</v>
      </c>
      <c r="H26" s="46">
        <v>0</v>
      </c>
      <c r="I26" s="50">
        <v>6</v>
      </c>
      <c r="J26" s="46">
        <v>5</v>
      </c>
      <c r="K26" s="46">
        <v>0</v>
      </c>
      <c r="L26" s="46">
        <v>0</v>
      </c>
      <c r="M26" s="50">
        <v>1</v>
      </c>
      <c r="N26" s="50">
        <v>0</v>
      </c>
      <c r="O26" s="46">
        <v>1</v>
      </c>
      <c r="P26" s="51">
        <f>(9*F26)/E26</f>
        <v>9</v>
      </c>
      <c r="Q26" s="51">
        <f>(G26+J26)/E26</f>
        <v>2.4</v>
      </c>
      <c r="T26" s="9"/>
      <c r="U26" s="9"/>
      <c r="V26" s="9"/>
      <c r="W26" s="9"/>
    </row>
    <row r="27" spans="1:25" x14ac:dyDescent="0.25">
      <c r="A27" s="46" t="s">
        <v>44</v>
      </c>
      <c r="B27" s="50">
        <v>2</v>
      </c>
      <c r="C27" s="46">
        <v>1</v>
      </c>
      <c r="D27" s="50">
        <v>1</v>
      </c>
      <c r="E27" s="50">
        <v>10</v>
      </c>
      <c r="F27" s="50">
        <v>0</v>
      </c>
      <c r="G27" s="50">
        <v>6</v>
      </c>
      <c r="H27" s="46">
        <v>0</v>
      </c>
      <c r="I27" s="46">
        <v>5</v>
      </c>
      <c r="J27" s="46">
        <v>6</v>
      </c>
      <c r="K27" s="46">
        <v>0</v>
      </c>
      <c r="L27" s="46">
        <v>0</v>
      </c>
      <c r="M27" s="50">
        <v>1</v>
      </c>
      <c r="N27" s="50">
        <v>0</v>
      </c>
      <c r="O27" s="46">
        <v>0</v>
      </c>
      <c r="P27" s="52">
        <f>(9*F27)/E27</f>
        <v>0</v>
      </c>
      <c r="Q27" s="52">
        <f>(G27+J27)/E27</f>
        <v>1.2</v>
      </c>
      <c r="T27" s="9"/>
      <c r="U27" s="9"/>
      <c r="V27" s="9"/>
      <c r="W27" s="9"/>
    </row>
    <row r="28" spans="1:25" x14ac:dyDescent="0.25">
      <c r="A28" s="1" t="s">
        <v>48</v>
      </c>
      <c r="B28" s="19">
        <v>2</v>
      </c>
      <c r="C28" s="1">
        <v>1</v>
      </c>
      <c r="D28" s="19">
        <v>1</v>
      </c>
      <c r="E28" s="13">
        <v>8</v>
      </c>
      <c r="F28" s="1">
        <v>7</v>
      </c>
      <c r="G28" s="1">
        <v>12</v>
      </c>
      <c r="H28" s="1">
        <v>0</v>
      </c>
      <c r="I28" s="1">
        <v>2</v>
      </c>
      <c r="J28" s="19">
        <v>0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8">
        <f>(9*F28)/E28</f>
        <v>7.875</v>
      </c>
      <c r="Q28" s="18">
        <f>(G28+J28)/E28</f>
        <v>1.5</v>
      </c>
      <c r="T28" s="9"/>
      <c r="U28" s="9"/>
      <c r="V28" s="9"/>
      <c r="W28" s="9"/>
    </row>
    <row r="29" spans="1:25" x14ac:dyDescent="0.25">
      <c r="A29" s="1" t="s">
        <v>59</v>
      </c>
      <c r="B29" s="1">
        <v>1</v>
      </c>
      <c r="C29" s="1">
        <v>1</v>
      </c>
      <c r="D29" s="1">
        <v>0</v>
      </c>
      <c r="E29" s="13">
        <v>6</v>
      </c>
      <c r="F29" s="1">
        <v>5</v>
      </c>
      <c r="G29" s="1">
        <v>8</v>
      </c>
      <c r="H29" s="1">
        <v>0</v>
      </c>
      <c r="I29" s="1">
        <v>4</v>
      </c>
      <c r="J29" s="1">
        <v>4</v>
      </c>
      <c r="K29" s="1">
        <v>1</v>
      </c>
      <c r="L29" s="1">
        <v>0</v>
      </c>
      <c r="M29" s="19">
        <v>1</v>
      </c>
      <c r="N29" s="19">
        <v>0</v>
      </c>
      <c r="O29" s="1">
        <v>0</v>
      </c>
      <c r="P29" s="18">
        <f>(9*F29)/E29</f>
        <v>7.5</v>
      </c>
      <c r="Q29" s="18">
        <f>(G29+J29)/E29</f>
        <v>2</v>
      </c>
      <c r="T29" s="9"/>
      <c r="U29" s="9"/>
      <c r="V29" s="9"/>
      <c r="W29" s="9"/>
    </row>
    <row r="30" spans="1:25" x14ac:dyDescent="0.25">
      <c r="P30" s="8"/>
      <c r="Q30" s="8"/>
      <c r="R30" s="8"/>
    </row>
    <row r="31" spans="1:25" x14ac:dyDescent="0.25">
      <c r="A31" s="12" t="s">
        <v>108</v>
      </c>
      <c r="B31" s="5">
        <f>SUM(B25:B30)</f>
        <v>8</v>
      </c>
      <c r="C31" s="5">
        <f t="shared" ref="C31:O31" si="7">SUM(C25:C30)</f>
        <v>5</v>
      </c>
      <c r="D31" s="5">
        <f t="shared" si="7"/>
        <v>2</v>
      </c>
      <c r="E31" s="5">
        <f t="shared" si="7"/>
        <v>33</v>
      </c>
      <c r="F31" s="5">
        <f t="shared" si="7"/>
        <v>19</v>
      </c>
      <c r="G31" s="5">
        <f t="shared" si="7"/>
        <v>38</v>
      </c>
      <c r="H31" s="5">
        <f t="shared" si="7"/>
        <v>0</v>
      </c>
      <c r="I31" s="5">
        <f t="shared" si="7"/>
        <v>18</v>
      </c>
      <c r="J31" s="5">
        <f t="shared" si="7"/>
        <v>17</v>
      </c>
      <c r="K31" s="5">
        <f t="shared" si="7"/>
        <v>1</v>
      </c>
      <c r="L31" s="5">
        <f t="shared" si="7"/>
        <v>0</v>
      </c>
      <c r="M31" s="5">
        <f t="shared" si="7"/>
        <v>3</v>
      </c>
      <c r="N31" s="5">
        <f t="shared" si="7"/>
        <v>2</v>
      </c>
      <c r="O31" s="5">
        <f t="shared" si="7"/>
        <v>1</v>
      </c>
      <c r="P31" s="8">
        <f>(9*F31)/E31</f>
        <v>5.1818181818181817</v>
      </c>
      <c r="Q31" s="8">
        <f>(G31+J31)/E31</f>
        <v>1.6666666666666667</v>
      </c>
    </row>
  </sheetData>
  <sortState xmlns:xlrd2="http://schemas.microsoft.com/office/spreadsheetml/2017/richdata2" ref="A4:W17">
    <sortCondition ref="A4:A17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E83D-89D7-49E0-B7B4-5449CC6FC2FF}">
  <dimension ref="A1:X42"/>
  <sheetViews>
    <sheetView showGridLines="0" workbookViewId="0">
      <selection activeCell="A2" sqref="A2"/>
    </sheetView>
  </sheetViews>
  <sheetFormatPr defaultRowHeight="15" x14ac:dyDescent="0.25"/>
  <cols>
    <col min="1" max="1" width="19.85546875" style="20" customWidth="1"/>
    <col min="2" max="2" width="5" style="30" customWidth="1"/>
    <col min="3" max="4" width="4" style="29" bestFit="1" customWidth="1"/>
    <col min="5" max="5" width="6.7109375" style="29" customWidth="1"/>
    <col min="6" max="6" width="5" style="29" customWidth="1"/>
    <col min="7" max="7" width="5.28515625" style="29" bestFit="1" customWidth="1"/>
    <col min="8" max="8" width="4.42578125" style="29" bestFit="1" customWidth="1"/>
    <col min="9" max="9" width="3.42578125" style="29" bestFit="1" customWidth="1"/>
    <col min="10" max="10" width="3.140625" style="29" bestFit="1" customWidth="1"/>
    <col min="11" max="11" width="3.42578125" style="29" bestFit="1" customWidth="1"/>
    <col min="12" max="12" width="4.5703125" style="29" bestFit="1" customWidth="1"/>
    <col min="13" max="13" width="4.140625" style="29" bestFit="1" customWidth="1"/>
    <col min="14" max="14" width="5.28515625" style="29" bestFit="1" customWidth="1"/>
    <col min="15" max="15" width="4.5703125" style="29" bestFit="1" customWidth="1"/>
    <col min="16" max="16" width="6.28515625" style="29" customWidth="1"/>
    <col min="17" max="17" width="6.5703125" style="29" bestFit="1" customWidth="1"/>
    <col min="18" max="18" width="6" style="29" bestFit="1" customWidth="1"/>
    <col min="19" max="19" width="3.140625" style="29" bestFit="1" customWidth="1"/>
    <col min="20" max="20" width="6.42578125" style="29" customWidth="1"/>
    <col min="21" max="23" width="7.7109375" style="29" bestFit="1" customWidth="1"/>
    <col min="24" max="24" width="7.7109375" bestFit="1" customWidth="1"/>
  </cols>
  <sheetData>
    <row r="1" spans="1:23" ht="18.75" x14ac:dyDescent="0.3">
      <c r="A1" s="41" t="s">
        <v>86</v>
      </c>
      <c r="B1" s="29"/>
      <c r="N1" s="29" t="s">
        <v>112</v>
      </c>
    </row>
    <row r="2" spans="1:23" x14ac:dyDescent="0.25">
      <c r="A2" s="3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  <c r="U2" s="31"/>
      <c r="V2" s="31"/>
      <c r="W2" s="31"/>
    </row>
    <row r="3" spans="1:23" x14ac:dyDescent="0.25">
      <c r="A3" s="32" t="s">
        <v>80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15</v>
      </c>
      <c r="Q3" s="32" t="s">
        <v>16</v>
      </c>
      <c r="R3" s="32" t="s">
        <v>17</v>
      </c>
      <c r="S3" s="32" t="s">
        <v>18</v>
      </c>
      <c r="T3" s="33" t="s">
        <v>19</v>
      </c>
      <c r="U3" s="33" t="s">
        <v>20</v>
      </c>
      <c r="V3" s="33" t="s">
        <v>21</v>
      </c>
      <c r="W3" s="33" t="s">
        <v>22</v>
      </c>
    </row>
    <row r="4" spans="1:23" x14ac:dyDescent="0.25">
      <c r="A4" s="46" t="s">
        <v>23</v>
      </c>
      <c r="B4" s="49">
        <v>7</v>
      </c>
      <c r="C4" s="49">
        <v>25</v>
      </c>
      <c r="D4" s="49">
        <v>22</v>
      </c>
      <c r="E4" s="49">
        <v>4</v>
      </c>
      <c r="F4" s="49">
        <v>9</v>
      </c>
      <c r="G4" s="49">
        <v>5</v>
      </c>
      <c r="H4" s="49">
        <v>2</v>
      </c>
      <c r="I4" s="50">
        <v>1</v>
      </c>
      <c r="J4" s="50">
        <v>1</v>
      </c>
      <c r="K4" s="50">
        <v>6</v>
      </c>
      <c r="L4" s="49">
        <v>1</v>
      </c>
      <c r="M4" s="49">
        <v>1</v>
      </c>
      <c r="N4" s="49">
        <v>1</v>
      </c>
      <c r="O4" s="49">
        <v>1</v>
      </c>
      <c r="P4" s="49">
        <v>1</v>
      </c>
      <c r="Q4" s="49">
        <v>1</v>
      </c>
      <c r="R4" s="49">
        <v>0</v>
      </c>
      <c r="S4" s="49">
        <v>1</v>
      </c>
      <c r="T4" s="51">
        <f t="shared" ref="T4:T23" si="0">(F4+L4+O4)/(D4+O4+M4)</f>
        <v>0.45833333333333331</v>
      </c>
      <c r="U4" s="52">
        <f t="shared" ref="U4:U23" si="1">(G4+H4*2+I4*3+J4*4)/(D4)</f>
        <v>0.72727272727272729</v>
      </c>
      <c r="V4" s="52">
        <f t="shared" ref="V4:V23" si="2">U4+T4</f>
        <v>1.1856060606060606</v>
      </c>
      <c r="W4" s="51">
        <f t="shared" ref="W4:W23" si="3">F4/D4</f>
        <v>0.40909090909090912</v>
      </c>
    </row>
    <row r="5" spans="1:23" x14ac:dyDescent="0.25">
      <c r="A5" s="46" t="s">
        <v>46</v>
      </c>
      <c r="B5" s="49">
        <v>1</v>
      </c>
      <c r="C5" s="49">
        <v>4</v>
      </c>
      <c r="D5" s="49">
        <v>3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1</v>
      </c>
      <c r="L5" s="49">
        <v>0</v>
      </c>
      <c r="M5" s="49">
        <v>0</v>
      </c>
      <c r="N5" s="49">
        <v>0</v>
      </c>
      <c r="O5" s="49">
        <v>1</v>
      </c>
      <c r="P5" s="49">
        <v>1</v>
      </c>
      <c r="Q5" s="49">
        <v>0</v>
      </c>
      <c r="R5" s="49">
        <v>0</v>
      </c>
      <c r="S5" s="49">
        <v>0</v>
      </c>
      <c r="T5" s="51">
        <f t="shared" si="0"/>
        <v>0.25</v>
      </c>
      <c r="U5" s="51">
        <f t="shared" si="1"/>
        <v>0</v>
      </c>
      <c r="V5" s="51">
        <f t="shared" si="2"/>
        <v>0.25</v>
      </c>
      <c r="W5" s="51">
        <f t="shared" si="3"/>
        <v>0</v>
      </c>
    </row>
    <row r="6" spans="1:23" x14ac:dyDescent="0.25">
      <c r="A6" s="46" t="s">
        <v>61</v>
      </c>
      <c r="B6" s="49">
        <v>4</v>
      </c>
      <c r="C6" s="49">
        <v>11</v>
      </c>
      <c r="D6" s="49">
        <v>11</v>
      </c>
      <c r="E6" s="49">
        <v>0</v>
      </c>
      <c r="F6" s="49">
        <v>3</v>
      </c>
      <c r="G6" s="49">
        <v>3</v>
      </c>
      <c r="H6" s="49">
        <v>0</v>
      </c>
      <c r="I6" s="49">
        <v>0</v>
      </c>
      <c r="J6" s="49">
        <v>0</v>
      </c>
      <c r="K6" s="49">
        <v>3</v>
      </c>
      <c r="L6" s="49">
        <v>0</v>
      </c>
      <c r="M6" s="49">
        <v>0</v>
      </c>
      <c r="N6" s="49">
        <v>3</v>
      </c>
      <c r="O6" s="49">
        <v>0</v>
      </c>
      <c r="P6" s="49">
        <v>0</v>
      </c>
      <c r="Q6" s="49">
        <v>1</v>
      </c>
      <c r="R6" s="49">
        <v>0</v>
      </c>
      <c r="S6" s="49">
        <v>0</v>
      </c>
      <c r="T6" s="51">
        <f t="shared" si="0"/>
        <v>0.27272727272727271</v>
      </c>
      <c r="U6" s="51">
        <f t="shared" si="1"/>
        <v>0.27272727272727271</v>
      </c>
      <c r="V6" s="51">
        <f t="shared" si="2"/>
        <v>0.54545454545454541</v>
      </c>
      <c r="W6" s="51">
        <f t="shared" si="3"/>
        <v>0.27272727272727271</v>
      </c>
    </row>
    <row r="7" spans="1:23" x14ac:dyDescent="0.25">
      <c r="A7" s="46" t="s">
        <v>55</v>
      </c>
      <c r="B7" s="49">
        <v>4</v>
      </c>
      <c r="C7" s="49">
        <v>12</v>
      </c>
      <c r="D7" s="49">
        <v>10</v>
      </c>
      <c r="E7" s="49">
        <v>1</v>
      </c>
      <c r="F7" s="49">
        <v>1</v>
      </c>
      <c r="G7" s="49">
        <v>1</v>
      </c>
      <c r="H7" s="49">
        <v>0</v>
      </c>
      <c r="I7" s="49">
        <v>0</v>
      </c>
      <c r="J7" s="49">
        <v>0</v>
      </c>
      <c r="K7" s="49">
        <v>1</v>
      </c>
      <c r="L7" s="49">
        <v>0</v>
      </c>
      <c r="M7" s="49">
        <v>0</v>
      </c>
      <c r="N7" s="49">
        <v>3</v>
      </c>
      <c r="O7" s="49">
        <v>2</v>
      </c>
      <c r="P7" s="49">
        <v>0</v>
      </c>
      <c r="Q7" s="49">
        <v>1</v>
      </c>
      <c r="R7" s="49">
        <v>0</v>
      </c>
      <c r="S7" s="49">
        <v>0</v>
      </c>
      <c r="T7" s="51">
        <f t="shared" si="0"/>
        <v>0.25</v>
      </c>
      <c r="U7" s="51">
        <f t="shared" si="1"/>
        <v>0.1</v>
      </c>
      <c r="V7" s="51">
        <f t="shared" si="2"/>
        <v>0.35</v>
      </c>
      <c r="W7" s="51">
        <f t="shared" si="3"/>
        <v>0.1</v>
      </c>
    </row>
    <row r="8" spans="1:23" x14ac:dyDescent="0.25">
      <c r="A8" s="46" t="s">
        <v>43</v>
      </c>
      <c r="B8" s="49">
        <v>5</v>
      </c>
      <c r="C8" s="49">
        <v>17</v>
      </c>
      <c r="D8" s="49">
        <v>17</v>
      </c>
      <c r="E8" s="49">
        <v>0</v>
      </c>
      <c r="F8" s="49">
        <v>4</v>
      </c>
      <c r="G8" s="49">
        <v>4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2</v>
      </c>
      <c r="O8" s="49">
        <v>0</v>
      </c>
      <c r="P8" s="49">
        <v>1</v>
      </c>
      <c r="Q8" s="49">
        <v>1</v>
      </c>
      <c r="R8" s="49">
        <v>1</v>
      </c>
      <c r="S8" s="49">
        <v>0</v>
      </c>
      <c r="T8" s="51">
        <f t="shared" si="0"/>
        <v>0.23529411764705882</v>
      </c>
      <c r="U8" s="51">
        <f t="shared" si="1"/>
        <v>0.23529411764705882</v>
      </c>
      <c r="V8" s="51">
        <f t="shared" si="2"/>
        <v>0.47058823529411764</v>
      </c>
      <c r="W8" s="51">
        <f t="shared" si="3"/>
        <v>0.23529411764705882</v>
      </c>
    </row>
    <row r="9" spans="1:23" x14ac:dyDescent="0.25">
      <c r="A9" s="20" t="s">
        <v>49</v>
      </c>
      <c r="B9" s="21">
        <v>7</v>
      </c>
      <c r="C9" s="21">
        <v>28</v>
      </c>
      <c r="D9" s="21">
        <v>25</v>
      </c>
      <c r="E9" s="21">
        <v>7</v>
      </c>
      <c r="F9" s="21">
        <v>9</v>
      </c>
      <c r="G9" s="25">
        <v>9</v>
      </c>
      <c r="H9" s="21">
        <v>0</v>
      </c>
      <c r="I9" s="21">
        <v>0</v>
      </c>
      <c r="J9" s="21">
        <v>0</v>
      </c>
      <c r="K9" s="21">
        <v>1</v>
      </c>
      <c r="L9" s="21">
        <v>3</v>
      </c>
      <c r="M9" s="21">
        <v>0</v>
      </c>
      <c r="N9" s="21">
        <v>4</v>
      </c>
      <c r="O9" s="21">
        <v>0</v>
      </c>
      <c r="P9" s="21">
        <v>3</v>
      </c>
      <c r="Q9" s="21">
        <v>0</v>
      </c>
      <c r="R9" s="25">
        <v>5</v>
      </c>
      <c r="S9" s="21">
        <v>0</v>
      </c>
      <c r="T9" s="22">
        <f t="shared" si="0"/>
        <v>0.48</v>
      </c>
      <c r="U9" s="22">
        <f t="shared" si="1"/>
        <v>0.36</v>
      </c>
      <c r="V9" s="22">
        <f t="shared" si="2"/>
        <v>0.84</v>
      </c>
      <c r="W9" s="22">
        <f t="shared" si="3"/>
        <v>0.36</v>
      </c>
    </row>
    <row r="10" spans="1:23" x14ac:dyDescent="0.25">
      <c r="A10" s="20" t="s">
        <v>70</v>
      </c>
      <c r="B10" s="21">
        <v>1</v>
      </c>
      <c r="C10" s="21">
        <v>5</v>
      </c>
      <c r="D10" s="21">
        <v>4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1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2">
        <f t="shared" si="0"/>
        <v>0</v>
      </c>
      <c r="U10" s="22">
        <f t="shared" si="1"/>
        <v>0</v>
      </c>
      <c r="V10" s="22">
        <f t="shared" si="2"/>
        <v>0</v>
      </c>
      <c r="W10" s="22">
        <f t="shared" si="3"/>
        <v>0</v>
      </c>
    </row>
    <row r="11" spans="1:23" x14ac:dyDescent="0.25">
      <c r="A11" s="20" t="s">
        <v>25</v>
      </c>
      <c r="B11" s="21">
        <v>4</v>
      </c>
      <c r="C11" s="21">
        <v>15</v>
      </c>
      <c r="D11" s="21">
        <v>14</v>
      </c>
      <c r="E11" s="21">
        <v>1</v>
      </c>
      <c r="F11" s="21">
        <v>4</v>
      </c>
      <c r="G11" s="21">
        <v>4</v>
      </c>
      <c r="H11" s="21">
        <v>0</v>
      </c>
      <c r="I11" s="21">
        <v>0</v>
      </c>
      <c r="J11" s="21">
        <v>0</v>
      </c>
      <c r="K11" s="21">
        <v>2</v>
      </c>
      <c r="L11" s="21">
        <v>1</v>
      </c>
      <c r="M11" s="21">
        <v>1</v>
      </c>
      <c r="N11" s="21">
        <v>2</v>
      </c>
      <c r="O11" s="21">
        <v>0</v>
      </c>
      <c r="P11" s="21">
        <v>0</v>
      </c>
      <c r="Q11" s="21">
        <v>1</v>
      </c>
      <c r="R11" s="21">
        <v>0</v>
      </c>
      <c r="S11" s="21">
        <v>0</v>
      </c>
      <c r="T11" s="22">
        <f t="shared" si="0"/>
        <v>0.33333333333333331</v>
      </c>
      <c r="U11" s="22">
        <f t="shared" si="1"/>
        <v>0.2857142857142857</v>
      </c>
      <c r="V11" s="22">
        <f t="shared" si="2"/>
        <v>0.61904761904761907</v>
      </c>
      <c r="W11" s="22">
        <f t="shared" si="3"/>
        <v>0.2857142857142857</v>
      </c>
    </row>
    <row r="12" spans="1:23" x14ac:dyDescent="0.25">
      <c r="A12" s="20" t="s">
        <v>52</v>
      </c>
      <c r="B12" s="21">
        <v>5</v>
      </c>
      <c r="C12" s="21">
        <v>14</v>
      </c>
      <c r="D12" s="21">
        <v>12</v>
      </c>
      <c r="E12" s="21">
        <v>2</v>
      </c>
      <c r="F12" s="21">
        <v>4</v>
      </c>
      <c r="G12" s="21">
        <v>3</v>
      </c>
      <c r="H12" s="21">
        <v>0</v>
      </c>
      <c r="I12" s="21">
        <v>1</v>
      </c>
      <c r="J12" s="21">
        <v>0</v>
      </c>
      <c r="K12" s="21">
        <v>2</v>
      </c>
      <c r="L12" s="21">
        <v>0</v>
      </c>
      <c r="M12" s="21">
        <v>1</v>
      </c>
      <c r="N12" s="21">
        <v>4</v>
      </c>
      <c r="O12" s="21">
        <v>0</v>
      </c>
      <c r="P12" s="21">
        <v>0</v>
      </c>
      <c r="Q12" s="21">
        <v>0</v>
      </c>
      <c r="R12" s="21">
        <v>2</v>
      </c>
      <c r="S12" s="21">
        <v>0</v>
      </c>
      <c r="T12" s="22">
        <f t="shared" si="0"/>
        <v>0.30769230769230771</v>
      </c>
      <c r="U12" s="22">
        <f t="shared" si="1"/>
        <v>0.5</v>
      </c>
      <c r="V12" s="22">
        <f t="shared" si="2"/>
        <v>0.80769230769230771</v>
      </c>
      <c r="W12" s="22">
        <f t="shared" si="3"/>
        <v>0.33333333333333331</v>
      </c>
    </row>
    <row r="13" spans="1:23" x14ac:dyDescent="0.25">
      <c r="A13" s="20" t="s">
        <v>54</v>
      </c>
      <c r="B13" s="21">
        <v>5</v>
      </c>
      <c r="C13" s="21">
        <v>19</v>
      </c>
      <c r="D13" s="21">
        <v>19</v>
      </c>
      <c r="E13" s="21">
        <v>2</v>
      </c>
      <c r="F13" s="21">
        <v>4</v>
      </c>
      <c r="G13" s="21">
        <v>3</v>
      </c>
      <c r="H13" s="21">
        <v>1</v>
      </c>
      <c r="I13" s="21">
        <v>0</v>
      </c>
      <c r="J13" s="21">
        <v>0</v>
      </c>
      <c r="K13" s="21">
        <v>2</v>
      </c>
      <c r="L13" s="21">
        <v>0</v>
      </c>
      <c r="M13" s="21">
        <v>0</v>
      </c>
      <c r="N13" s="21">
        <v>3</v>
      </c>
      <c r="O13" s="21">
        <v>0</v>
      </c>
      <c r="P13" s="21">
        <v>0</v>
      </c>
      <c r="Q13" s="21">
        <v>1</v>
      </c>
      <c r="R13" s="21">
        <v>2</v>
      </c>
      <c r="S13" s="21">
        <v>0</v>
      </c>
      <c r="T13" s="22">
        <f t="shared" si="0"/>
        <v>0.21052631578947367</v>
      </c>
      <c r="U13" s="22">
        <f t="shared" si="1"/>
        <v>0.26315789473684209</v>
      </c>
      <c r="V13" s="22">
        <f t="shared" si="2"/>
        <v>0.47368421052631576</v>
      </c>
      <c r="W13" s="22">
        <f t="shared" si="3"/>
        <v>0.21052631578947367</v>
      </c>
    </row>
    <row r="14" spans="1:23" x14ac:dyDescent="0.25">
      <c r="A14" s="46" t="s">
        <v>45</v>
      </c>
      <c r="B14" s="49">
        <v>1</v>
      </c>
      <c r="C14" s="49">
        <v>2</v>
      </c>
      <c r="D14" s="49">
        <v>2</v>
      </c>
      <c r="E14" s="49">
        <v>0</v>
      </c>
      <c r="F14" s="49">
        <v>1</v>
      </c>
      <c r="G14" s="49">
        <v>1</v>
      </c>
      <c r="H14" s="49">
        <v>0</v>
      </c>
      <c r="I14" s="49">
        <v>0</v>
      </c>
      <c r="J14" s="49">
        <v>0</v>
      </c>
      <c r="K14" s="49">
        <v>1</v>
      </c>
      <c r="L14" s="49">
        <v>0</v>
      </c>
      <c r="M14" s="49">
        <v>0</v>
      </c>
      <c r="N14" s="49">
        <v>1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51">
        <f t="shared" si="0"/>
        <v>0.5</v>
      </c>
      <c r="U14" s="51">
        <f t="shared" si="1"/>
        <v>0.5</v>
      </c>
      <c r="V14" s="51">
        <f t="shared" si="2"/>
        <v>1</v>
      </c>
      <c r="W14" s="51">
        <f t="shared" si="3"/>
        <v>0.5</v>
      </c>
    </row>
    <row r="15" spans="1:23" x14ac:dyDescent="0.25">
      <c r="A15" s="46" t="s">
        <v>44</v>
      </c>
      <c r="B15" s="49">
        <v>5</v>
      </c>
      <c r="C15" s="49">
        <v>17</v>
      </c>
      <c r="D15" s="49">
        <v>15</v>
      </c>
      <c r="E15" s="49">
        <v>2</v>
      </c>
      <c r="F15" s="49">
        <v>7</v>
      </c>
      <c r="G15" s="49">
        <v>6</v>
      </c>
      <c r="H15" s="49">
        <v>1</v>
      </c>
      <c r="I15" s="49">
        <v>0</v>
      </c>
      <c r="J15" s="49">
        <v>0</v>
      </c>
      <c r="K15" s="49">
        <v>1</v>
      </c>
      <c r="L15" s="49">
        <v>2</v>
      </c>
      <c r="M15" s="49">
        <v>0</v>
      </c>
      <c r="N15" s="49">
        <v>3</v>
      </c>
      <c r="O15" s="49">
        <v>0</v>
      </c>
      <c r="P15" s="49">
        <v>1</v>
      </c>
      <c r="Q15" s="49">
        <v>1</v>
      </c>
      <c r="R15" s="49">
        <v>0</v>
      </c>
      <c r="S15" s="49">
        <v>0</v>
      </c>
      <c r="T15" s="51">
        <f t="shared" si="0"/>
        <v>0.6</v>
      </c>
      <c r="U15" s="51">
        <f t="shared" si="1"/>
        <v>0.53333333333333333</v>
      </c>
      <c r="V15" s="51">
        <f t="shared" si="2"/>
        <v>1.1333333333333333</v>
      </c>
      <c r="W15" s="52">
        <f t="shared" si="3"/>
        <v>0.46666666666666667</v>
      </c>
    </row>
    <row r="16" spans="1:23" x14ac:dyDescent="0.25">
      <c r="A16" s="46" t="s">
        <v>26</v>
      </c>
      <c r="B16" s="50">
        <v>9</v>
      </c>
      <c r="C16" s="50">
        <v>39</v>
      </c>
      <c r="D16" s="50">
        <v>31</v>
      </c>
      <c r="E16" s="49">
        <v>6</v>
      </c>
      <c r="F16" s="50">
        <v>11</v>
      </c>
      <c r="G16" s="49">
        <v>8</v>
      </c>
      <c r="H16" s="50">
        <v>3</v>
      </c>
      <c r="I16" s="49">
        <v>0</v>
      </c>
      <c r="J16" s="49">
        <v>0</v>
      </c>
      <c r="K16" s="50">
        <v>6</v>
      </c>
      <c r="L16" s="49">
        <v>7</v>
      </c>
      <c r="M16" s="49">
        <v>1</v>
      </c>
      <c r="N16" s="49">
        <v>3</v>
      </c>
      <c r="O16" s="49">
        <v>0</v>
      </c>
      <c r="P16" s="49">
        <v>1</v>
      </c>
      <c r="Q16" s="49">
        <v>1</v>
      </c>
      <c r="R16" s="50">
        <v>5</v>
      </c>
      <c r="S16" s="49">
        <v>0</v>
      </c>
      <c r="T16" s="51">
        <f t="shared" si="0"/>
        <v>0.5625</v>
      </c>
      <c r="U16" s="51">
        <f t="shared" si="1"/>
        <v>0.45161290322580644</v>
      </c>
      <c r="V16" s="51">
        <f t="shared" si="2"/>
        <v>1.0141129032258065</v>
      </c>
      <c r="W16" s="51">
        <f t="shared" si="3"/>
        <v>0.35483870967741937</v>
      </c>
    </row>
    <row r="17" spans="1:24" x14ac:dyDescent="0.25">
      <c r="A17" s="46" t="s">
        <v>27</v>
      </c>
      <c r="B17" s="49">
        <v>1</v>
      </c>
      <c r="C17" s="49">
        <v>1</v>
      </c>
      <c r="D17" s="49">
        <v>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51">
        <f t="shared" si="0"/>
        <v>0</v>
      </c>
      <c r="U17" s="51">
        <f t="shared" si="1"/>
        <v>0</v>
      </c>
      <c r="V17" s="51">
        <f t="shared" si="2"/>
        <v>0</v>
      </c>
      <c r="W17" s="51">
        <f t="shared" si="3"/>
        <v>0</v>
      </c>
    </row>
    <row r="18" spans="1:24" x14ac:dyDescent="0.25">
      <c r="A18" s="46" t="s">
        <v>56</v>
      </c>
      <c r="B18" s="49">
        <v>8</v>
      </c>
      <c r="C18" s="49">
        <v>35</v>
      </c>
      <c r="D18" s="49">
        <v>27</v>
      </c>
      <c r="E18" s="49">
        <v>5</v>
      </c>
      <c r="F18" s="49">
        <v>7</v>
      </c>
      <c r="G18" s="49">
        <v>6</v>
      </c>
      <c r="H18" s="49">
        <v>1</v>
      </c>
      <c r="I18" s="49">
        <v>0</v>
      </c>
      <c r="J18" s="49">
        <v>0</v>
      </c>
      <c r="K18" s="49">
        <v>6</v>
      </c>
      <c r="L18" s="49">
        <v>5</v>
      </c>
      <c r="M18" s="49">
        <v>0</v>
      </c>
      <c r="N18" s="49">
        <v>2</v>
      </c>
      <c r="O18" s="49">
        <v>3</v>
      </c>
      <c r="P18" s="49">
        <v>2</v>
      </c>
      <c r="Q18" s="49">
        <v>2</v>
      </c>
      <c r="R18" s="49">
        <v>3</v>
      </c>
      <c r="S18" s="49">
        <v>1</v>
      </c>
      <c r="T18" s="51">
        <f t="shared" si="0"/>
        <v>0.5</v>
      </c>
      <c r="U18" s="51">
        <f t="shared" si="1"/>
        <v>0.29629629629629628</v>
      </c>
      <c r="V18" s="51">
        <f t="shared" si="2"/>
        <v>0.79629629629629628</v>
      </c>
      <c r="W18" s="51">
        <f t="shared" si="3"/>
        <v>0.25925925925925924</v>
      </c>
    </row>
    <row r="19" spans="1:24" x14ac:dyDescent="0.25">
      <c r="A19" s="20" t="s">
        <v>48</v>
      </c>
      <c r="B19" s="21">
        <v>1</v>
      </c>
      <c r="C19" s="21">
        <v>1</v>
      </c>
      <c r="D19" s="21">
        <v>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1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2">
        <f t="shared" si="0"/>
        <v>0</v>
      </c>
      <c r="U19" s="22">
        <f t="shared" si="1"/>
        <v>0</v>
      </c>
      <c r="V19" s="22">
        <f t="shared" si="2"/>
        <v>0</v>
      </c>
      <c r="W19" s="22">
        <f t="shared" si="3"/>
        <v>0</v>
      </c>
    </row>
    <row r="20" spans="1:24" x14ac:dyDescent="0.25">
      <c r="A20" s="20" t="s">
        <v>28</v>
      </c>
      <c r="B20" s="25">
        <v>9</v>
      </c>
      <c r="C20" s="21">
        <v>37</v>
      </c>
      <c r="D20" s="21">
        <v>28</v>
      </c>
      <c r="E20" s="25">
        <v>9</v>
      </c>
      <c r="F20" s="21">
        <v>8</v>
      </c>
      <c r="G20" s="21">
        <v>8</v>
      </c>
      <c r="H20" s="21">
        <v>0</v>
      </c>
      <c r="I20" s="21">
        <v>0</v>
      </c>
      <c r="J20" s="21">
        <v>0</v>
      </c>
      <c r="K20" s="21">
        <v>2</v>
      </c>
      <c r="L20" s="25">
        <v>9</v>
      </c>
      <c r="M20" s="21">
        <v>0</v>
      </c>
      <c r="N20" s="21">
        <v>7</v>
      </c>
      <c r="O20" s="21">
        <v>0</v>
      </c>
      <c r="P20" s="21">
        <v>2</v>
      </c>
      <c r="Q20" s="21">
        <v>2</v>
      </c>
      <c r="R20" s="25">
        <v>5</v>
      </c>
      <c r="S20" s="21">
        <v>1</v>
      </c>
      <c r="T20" s="27">
        <f t="shared" si="0"/>
        <v>0.6071428571428571</v>
      </c>
      <c r="U20" s="22">
        <f t="shared" si="1"/>
        <v>0.2857142857142857</v>
      </c>
      <c r="V20" s="22">
        <f t="shared" si="2"/>
        <v>0.89285714285714279</v>
      </c>
      <c r="W20" s="22">
        <f t="shared" si="3"/>
        <v>0.2857142857142857</v>
      </c>
    </row>
    <row r="21" spans="1:24" x14ac:dyDescent="0.25">
      <c r="A21" s="20" t="s">
        <v>47</v>
      </c>
      <c r="B21" s="21">
        <v>7</v>
      </c>
      <c r="C21" s="21">
        <v>20</v>
      </c>
      <c r="D21" s="21">
        <v>17</v>
      </c>
      <c r="E21" s="21">
        <v>1</v>
      </c>
      <c r="F21" s="21">
        <v>7</v>
      </c>
      <c r="G21" s="21">
        <v>6</v>
      </c>
      <c r="H21" s="21">
        <v>1</v>
      </c>
      <c r="I21" s="21">
        <v>0</v>
      </c>
      <c r="J21" s="21">
        <v>0</v>
      </c>
      <c r="K21" s="21">
        <v>5</v>
      </c>
      <c r="L21" s="21">
        <v>1</v>
      </c>
      <c r="M21" s="25">
        <v>2</v>
      </c>
      <c r="N21" s="25">
        <v>0</v>
      </c>
      <c r="O21" s="21">
        <v>0</v>
      </c>
      <c r="P21" s="21">
        <v>0</v>
      </c>
      <c r="Q21" s="21">
        <v>1</v>
      </c>
      <c r="R21" s="21">
        <v>0</v>
      </c>
      <c r="S21" s="21">
        <v>0</v>
      </c>
      <c r="T21" s="22">
        <f t="shared" si="0"/>
        <v>0.42105263157894735</v>
      </c>
      <c r="U21" s="22">
        <f t="shared" si="1"/>
        <v>0.47058823529411764</v>
      </c>
      <c r="V21" s="22">
        <f t="shared" si="2"/>
        <v>0.89164086687306499</v>
      </c>
      <c r="W21" s="22">
        <f t="shared" si="3"/>
        <v>0.41176470588235292</v>
      </c>
    </row>
    <row r="22" spans="1:24" x14ac:dyDescent="0.25">
      <c r="A22" s="20" t="s">
        <v>134</v>
      </c>
      <c r="B22" s="21">
        <v>8</v>
      </c>
      <c r="C22" s="21">
        <v>31</v>
      </c>
      <c r="D22" s="21">
        <v>28</v>
      </c>
      <c r="E22" s="21">
        <v>5</v>
      </c>
      <c r="F22" s="21">
        <v>9</v>
      </c>
      <c r="G22" s="21">
        <v>7</v>
      </c>
      <c r="H22" s="21">
        <v>2</v>
      </c>
      <c r="I22" s="21">
        <v>0</v>
      </c>
      <c r="J22" s="21">
        <v>0</v>
      </c>
      <c r="K22" s="21">
        <v>4</v>
      </c>
      <c r="L22" s="21">
        <v>2</v>
      </c>
      <c r="M22" s="21">
        <v>1</v>
      </c>
      <c r="N22" s="21">
        <v>2</v>
      </c>
      <c r="O22" s="21">
        <v>0</v>
      </c>
      <c r="P22" s="21">
        <v>1</v>
      </c>
      <c r="Q22" s="21">
        <v>0</v>
      </c>
      <c r="R22" s="21">
        <v>4</v>
      </c>
      <c r="S22" s="21">
        <v>0</v>
      </c>
      <c r="T22" s="22">
        <f t="shared" si="0"/>
        <v>0.37931034482758619</v>
      </c>
      <c r="U22" s="22">
        <f t="shared" si="1"/>
        <v>0.39285714285714285</v>
      </c>
      <c r="V22" s="22">
        <f t="shared" si="2"/>
        <v>0.77216748768472909</v>
      </c>
      <c r="W22" s="22">
        <f t="shared" si="3"/>
        <v>0.32142857142857145</v>
      </c>
    </row>
    <row r="23" spans="1:24" x14ac:dyDescent="0.25">
      <c r="A23" s="20" t="s">
        <v>58</v>
      </c>
      <c r="B23" s="21">
        <v>2</v>
      </c>
      <c r="C23" s="21">
        <v>6</v>
      </c>
      <c r="D23" s="21">
        <v>6</v>
      </c>
      <c r="E23" s="21">
        <v>1</v>
      </c>
      <c r="F23" s="21">
        <v>2</v>
      </c>
      <c r="G23" s="21">
        <v>2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2">
        <f t="shared" si="0"/>
        <v>0.33333333333333331</v>
      </c>
      <c r="U23" s="22">
        <f t="shared" si="1"/>
        <v>0.33333333333333331</v>
      </c>
      <c r="V23" s="22">
        <f t="shared" si="2"/>
        <v>0.66666666666666663</v>
      </c>
      <c r="W23" s="22">
        <f t="shared" si="3"/>
        <v>0.33333333333333331</v>
      </c>
    </row>
    <row r="24" spans="1:24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2"/>
      <c r="U24" s="22"/>
      <c r="V24" s="22"/>
      <c r="W24" s="22"/>
    </row>
    <row r="25" spans="1:24" x14ac:dyDescent="0.25">
      <c r="A25" s="24" t="s">
        <v>81</v>
      </c>
      <c r="B25" s="24">
        <f t="shared" ref="B25:S25" si="4">SUM(B4:B24)</f>
        <v>94</v>
      </c>
      <c r="C25" s="24">
        <f t="shared" si="4"/>
        <v>339</v>
      </c>
      <c r="D25" s="24">
        <f t="shared" si="4"/>
        <v>293</v>
      </c>
      <c r="E25" s="24">
        <f t="shared" si="4"/>
        <v>46</v>
      </c>
      <c r="F25" s="24">
        <f t="shared" si="4"/>
        <v>90</v>
      </c>
      <c r="G25" s="24">
        <f t="shared" si="4"/>
        <v>76</v>
      </c>
      <c r="H25" s="24">
        <f t="shared" si="4"/>
        <v>11</v>
      </c>
      <c r="I25" s="24">
        <f t="shared" si="4"/>
        <v>2</v>
      </c>
      <c r="J25" s="24">
        <f t="shared" si="4"/>
        <v>1</v>
      </c>
      <c r="K25" s="24">
        <f t="shared" si="4"/>
        <v>43</v>
      </c>
      <c r="L25" s="24">
        <f t="shared" si="4"/>
        <v>31</v>
      </c>
      <c r="M25" s="24">
        <f t="shared" si="4"/>
        <v>7</v>
      </c>
      <c r="N25" s="24">
        <f t="shared" si="4"/>
        <v>43</v>
      </c>
      <c r="O25" s="24">
        <f t="shared" si="4"/>
        <v>7</v>
      </c>
      <c r="P25" s="24">
        <f t="shared" si="4"/>
        <v>13</v>
      </c>
      <c r="Q25" s="24">
        <f t="shared" si="4"/>
        <v>13</v>
      </c>
      <c r="R25" s="24">
        <f t="shared" si="4"/>
        <v>27</v>
      </c>
      <c r="S25" s="24">
        <f t="shared" si="4"/>
        <v>3</v>
      </c>
      <c r="T25" s="26">
        <f>(F25+L25+O25)/(D25+O25+M25)</f>
        <v>0.41693811074918569</v>
      </c>
      <c r="U25" s="26">
        <f>(G25+H25*2+I25*3+J25*4)/(D25)</f>
        <v>0.36860068259385664</v>
      </c>
      <c r="V25" s="26">
        <f>U25+T25</f>
        <v>0.78553879334304233</v>
      </c>
      <c r="W25" s="26">
        <f>F25/D25</f>
        <v>0.30716723549488056</v>
      </c>
    </row>
    <row r="26" spans="1:24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  <c r="U26" s="33"/>
      <c r="V26" s="33"/>
      <c r="W26" s="33"/>
    </row>
    <row r="27" spans="1:24" x14ac:dyDescent="0.25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1"/>
      <c r="U27" s="31"/>
      <c r="V27" s="31"/>
      <c r="W27" s="31"/>
    </row>
    <row r="28" spans="1:24" ht="18.75" x14ac:dyDescent="0.3">
      <c r="A28" s="41" t="s">
        <v>85</v>
      </c>
      <c r="U28" s="35"/>
      <c r="V28" s="35"/>
      <c r="W28" s="35"/>
      <c r="X28" s="9"/>
    </row>
    <row r="29" spans="1:24" x14ac:dyDescent="0.25">
      <c r="A29" s="39"/>
      <c r="U29" s="35"/>
      <c r="V29" s="35"/>
      <c r="W29" s="35"/>
      <c r="X29" s="9"/>
    </row>
    <row r="30" spans="1:24" x14ac:dyDescent="0.25">
      <c r="A30" s="32" t="s">
        <v>79</v>
      </c>
      <c r="B30" s="32" t="s">
        <v>31</v>
      </c>
      <c r="C30" s="32" t="s">
        <v>32</v>
      </c>
      <c r="D30" s="32" t="s">
        <v>33</v>
      </c>
      <c r="E30" s="32" t="s">
        <v>34</v>
      </c>
      <c r="F30" s="32" t="s">
        <v>35</v>
      </c>
      <c r="G30" s="32" t="s">
        <v>36</v>
      </c>
      <c r="H30" s="32" t="s">
        <v>9</v>
      </c>
      <c r="I30" s="32" t="s">
        <v>13</v>
      </c>
      <c r="J30" s="32" t="s">
        <v>11</v>
      </c>
      <c r="K30" s="32" t="s">
        <v>14</v>
      </c>
      <c r="L30" s="32" t="s">
        <v>37</v>
      </c>
      <c r="M30" s="32" t="s">
        <v>38</v>
      </c>
      <c r="N30" s="32" t="s">
        <v>39</v>
      </c>
      <c r="O30" s="32" t="s">
        <v>40</v>
      </c>
      <c r="P30" s="32" t="s">
        <v>41</v>
      </c>
      <c r="Q30" s="32" t="s">
        <v>42</v>
      </c>
      <c r="T30" s="35"/>
      <c r="U30" s="35"/>
      <c r="V30" s="35"/>
      <c r="W30" s="35"/>
    </row>
    <row r="31" spans="1:24" x14ac:dyDescent="0.25">
      <c r="A31" s="46" t="s">
        <v>24</v>
      </c>
      <c r="B31" s="50">
        <v>3</v>
      </c>
      <c r="C31" s="49">
        <v>1</v>
      </c>
      <c r="D31" s="49">
        <v>0</v>
      </c>
      <c r="E31" s="53">
        <v>8.3333333333333321</v>
      </c>
      <c r="F31" s="49">
        <v>7</v>
      </c>
      <c r="G31" s="49">
        <v>18</v>
      </c>
      <c r="H31" s="49">
        <v>1</v>
      </c>
      <c r="I31" s="49">
        <v>6</v>
      </c>
      <c r="J31" s="50">
        <v>3</v>
      </c>
      <c r="K31" s="49">
        <v>2</v>
      </c>
      <c r="L31" s="49">
        <v>3</v>
      </c>
      <c r="M31" s="49">
        <v>0</v>
      </c>
      <c r="N31" s="49">
        <v>1</v>
      </c>
      <c r="O31" s="49">
        <v>0</v>
      </c>
      <c r="P31" s="51">
        <v>7.5600000000000014</v>
      </c>
      <c r="Q31" s="51">
        <v>2.5200000000000005</v>
      </c>
      <c r="T31" s="35"/>
      <c r="U31" s="35"/>
      <c r="V31" s="35"/>
      <c r="W31" s="35"/>
    </row>
    <row r="32" spans="1:24" x14ac:dyDescent="0.25">
      <c r="A32" s="46" t="s">
        <v>25</v>
      </c>
      <c r="B32" s="49">
        <v>2</v>
      </c>
      <c r="C32" s="49">
        <v>1</v>
      </c>
      <c r="D32" s="49">
        <v>0</v>
      </c>
      <c r="E32" s="53">
        <v>8.6666666666666661</v>
      </c>
      <c r="F32" s="49">
        <v>3</v>
      </c>
      <c r="G32" s="49">
        <v>6</v>
      </c>
      <c r="H32" s="50">
        <v>0</v>
      </c>
      <c r="I32" s="49">
        <v>8</v>
      </c>
      <c r="J32" s="49">
        <v>4</v>
      </c>
      <c r="K32" s="50">
        <v>0</v>
      </c>
      <c r="L32" s="49">
        <v>2</v>
      </c>
      <c r="M32" s="49">
        <v>0</v>
      </c>
      <c r="N32" s="50">
        <v>0</v>
      </c>
      <c r="O32" s="49">
        <v>0</v>
      </c>
      <c r="P32" s="51">
        <v>3.1153846153846154</v>
      </c>
      <c r="Q32" s="51">
        <v>1.153846153846154</v>
      </c>
      <c r="T32" s="35"/>
      <c r="U32" s="35"/>
      <c r="V32" s="35"/>
      <c r="W32" s="35"/>
    </row>
    <row r="33" spans="1:23" x14ac:dyDescent="0.25">
      <c r="A33" s="46" t="s">
        <v>52</v>
      </c>
      <c r="B33" s="49">
        <v>2</v>
      </c>
      <c r="C33" s="49">
        <v>1</v>
      </c>
      <c r="D33" s="49">
        <v>0</v>
      </c>
      <c r="E33" s="53">
        <v>4.3333333333333339</v>
      </c>
      <c r="F33" s="49">
        <v>11</v>
      </c>
      <c r="G33" s="49">
        <v>8</v>
      </c>
      <c r="H33" s="49">
        <v>1</v>
      </c>
      <c r="I33" s="49">
        <v>3</v>
      </c>
      <c r="J33" s="49">
        <v>6</v>
      </c>
      <c r="K33" s="49">
        <v>1</v>
      </c>
      <c r="L33" s="49">
        <v>0</v>
      </c>
      <c r="M33" s="49">
        <v>0</v>
      </c>
      <c r="N33" s="49">
        <v>2</v>
      </c>
      <c r="O33" s="49">
        <v>0</v>
      </c>
      <c r="P33" s="51">
        <v>22.846153846153843</v>
      </c>
      <c r="Q33" s="51">
        <v>3.2307692307692304</v>
      </c>
      <c r="T33" s="35"/>
      <c r="U33" s="35"/>
      <c r="V33" s="35"/>
      <c r="W33" s="35"/>
    </row>
    <row r="34" spans="1:23" x14ac:dyDescent="0.25">
      <c r="A34" s="20" t="s">
        <v>54</v>
      </c>
      <c r="B34" s="21">
        <v>2</v>
      </c>
      <c r="C34" s="21">
        <v>1</v>
      </c>
      <c r="D34" s="21">
        <v>0</v>
      </c>
      <c r="E34" s="23">
        <v>6.666666666666667</v>
      </c>
      <c r="F34" s="21">
        <v>3</v>
      </c>
      <c r="G34" s="21">
        <v>6</v>
      </c>
      <c r="H34" s="21">
        <v>1</v>
      </c>
      <c r="I34" s="21">
        <v>2</v>
      </c>
      <c r="J34" s="25">
        <v>3</v>
      </c>
      <c r="K34" s="25">
        <v>0</v>
      </c>
      <c r="L34" s="25">
        <v>0</v>
      </c>
      <c r="M34" s="21">
        <v>0</v>
      </c>
      <c r="N34" s="25">
        <v>0</v>
      </c>
      <c r="O34" s="21">
        <v>0</v>
      </c>
      <c r="P34" s="22">
        <v>4.2631578947368425</v>
      </c>
      <c r="Q34" s="22">
        <v>1.4210526315789473</v>
      </c>
      <c r="T34" s="35"/>
      <c r="U34" s="35"/>
      <c r="V34" s="35"/>
      <c r="W34" s="35"/>
    </row>
    <row r="35" spans="1:23" x14ac:dyDescent="0.25">
      <c r="A35" s="20" t="s">
        <v>44</v>
      </c>
      <c r="B35" s="25">
        <v>3</v>
      </c>
      <c r="C35" s="21">
        <v>2</v>
      </c>
      <c r="D35" s="25">
        <v>2</v>
      </c>
      <c r="E35" s="21">
        <v>14</v>
      </c>
      <c r="F35" s="21">
        <v>5</v>
      </c>
      <c r="G35" s="21">
        <v>12</v>
      </c>
      <c r="H35" s="21">
        <v>1</v>
      </c>
      <c r="I35" s="25">
        <v>17</v>
      </c>
      <c r="J35" s="21">
        <v>11</v>
      </c>
      <c r="K35" s="21">
        <v>1</v>
      </c>
      <c r="L35" s="21">
        <v>3</v>
      </c>
      <c r="M35" s="25">
        <v>2</v>
      </c>
      <c r="N35" s="25">
        <v>0</v>
      </c>
      <c r="O35" s="21">
        <v>0</v>
      </c>
      <c r="P35" s="22">
        <v>3.2142857142857144</v>
      </c>
      <c r="Q35" s="22">
        <v>1.6428571428571428</v>
      </c>
      <c r="T35" s="35"/>
      <c r="U35" s="35"/>
      <c r="V35" s="35"/>
      <c r="W35" s="35"/>
    </row>
    <row r="36" spans="1:23" x14ac:dyDescent="0.25">
      <c r="A36" s="20" t="s">
        <v>26</v>
      </c>
      <c r="B36" s="21">
        <v>2</v>
      </c>
      <c r="C36" s="21">
        <v>0</v>
      </c>
      <c r="D36" s="21">
        <v>0</v>
      </c>
      <c r="E36" s="21">
        <v>6</v>
      </c>
      <c r="F36" s="25">
        <v>2</v>
      </c>
      <c r="G36" s="25">
        <v>3</v>
      </c>
      <c r="H36" s="25">
        <v>0</v>
      </c>
      <c r="I36" s="21">
        <v>7</v>
      </c>
      <c r="J36" s="21">
        <v>5</v>
      </c>
      <c r="K36" s="21">
        <v>3</v>
      </c>
      <c r="L36" s="25">
        <v>0</v>
      </c>
      <c r="M36" s="21">
        <v>1</v>
      </c>
      <c r="N36" s="25">
        <v>0</v>
      </c>
      <c r="O36" s="21">
        <v>0</v>
      </c>
      <c r="P36" s="22">
        <v>3</v>
      </c>
      <c r="Q36" s="22">
        <v>1.3333333333333333</v>
      </c>
      <c r="T36" s="35"/>
      <c r="U36" s="35"/>
      <c r="V36" s="35"/>
      <c r="W36" s="35"/>
    </row>
    <row r="37" spans="1:23" x14ac:dyDescent="0.25">
      <c r="A37" s="46" t="s">
        <v>56</v>
      </c>
      <c r="B37" s="49">
        <v>1</v>
      </c>
      <c r="C37" s="49">
        <v>0</v>
      </c>
      <c r="D37" s="49">
        <v>0</v>
      </c>
      <c r="E37" s="53">
        <v>0.33333333333333331</v>
      </c>
      <c r="F37" s="49">
        <v>0</v>
      </c>
      <c r="G37" s="49">
        <v>0</v>
      </c>
      <c r="H37" s="49">
        <v>0</v>
      </c>
      <c r="I37" s="49">
        <v>0</v>
      </c>
      <c r="J37" s="49">
        <v>1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51">
        <v>0</v>
      </c>
      <c r="Q37" s="51">
        <v>3</v>
      </c>
      <c r="T37" s="35"/>
      <c r="U37" s="35"/>
      <c r="V37" s="35"/>
      <c r="W37" s="35"/>
    </row>
    <row r="38" spans="1:23" x14ac:dyDescent="0.25">
      <c r="A38" s="46" t="s">
        <v>48</v>
      </c>
      <c r="B38" s="50">
        <v>3</v>
      </c>
      <c r="C38" s="50">
        <v>3</v>
      </c>
      <c r="D38" s="49">
        <v>1</v>
      </c>
      <c r="E38" s="50">
        <v>19</v>
      </c>
      <c r="F38" s="49">
        <v>6</v>
      </c>
      <c r="G38" s="49">
        <v>16</v>
      </c>
      <c r="H38" s="49">
        <v>1</v>
      </c>
      <c r="I38" s="49">
        <v>7</v>
      </c>
      <c r="J38" s="49">
        <v>4</v>
      </c>
      <c r="K38" s="49">
        <v>2</v>
      </c>
      <c r="L38" s="49">
        <v>4</v>
      </c>
      <c r="M38" s="49">
        <v>1</v>
      </c>
      <c r="N38" s="49">
        <v>1</v>
      </c>
      <c r="O38" s="49">
        <v>0</v>
      </c>
      <c r="P38" s="52">
        <v>2.8421052631578947</v>
      </c>
      <c r="Q38" s="52">
        <v>1.0526315789473684</v>
      </c>
      <c r="T38" s="35"/>
      <c r="U38" s="35"/>
      <c r="V38" s="35"/>
      <c r="W38" s="35"/>
    </row>
    <row r="39" spans="1:23" x14ac:dyDescent="0.25">
      <c r="A39" s="46" t="s">
        <v>47</v>
      </c>
      <c r="B39" s="49">
        <v>1</v>
      </c>
      <c r="C39" s="49">
        <v>0</v>
      </c>
      <c r="D39" s="49">
        <v>0</v>
      </c>
      <c r="E39" s="49">
        <v>1</v>
      </c>
      <c r="F39" s="49">
        <v>1</v>
      </c>
      <c r="G39" s="49">
        <v>1</v>
      </c>
      <c r="H39" s="49">
        <v>0</v>
      </c>
      <c r="I39" s="49">
        <v>1</v>
      </c>
      <c r="J39" s="49">
        <v>5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51">
        <v>9</v>
      </c>
      <c r="Q39" s="51">
        <v>6</v>
      </c>
      <c r="T39" s="35"/>
      <c r="U39" s="35"/>
      <c r="V39" s="35"/>
      <c r="W39" s="35"/>
    </row>
    <row r="40" spans="1:23" x14ac:dyDescent="0.25">
      <c r="A40" s="20" t="s">
        <v>134</v>
      </c>
      <c r="B40" s="37">
        <v>2</v>
      </c>
      <c r="C40" s="21">
        <v>0</v>
      </c>
      <c r="D40" s="21">
        <v>0</v>
      </c>
      <c r="E40" s="23">
        <v>2.6666666666666665</v>
      </c>
      <c r="F40" s="21">
        <v>4</v>
      </c>
      <c r="G40" s="21">
        <v>4</v>
      </c>
      <c r="H40" s="21">
        <v>0</v>
      </c>
      <c r="I40" s="21">
        <v>2</v>
      </c>
      <c r="J40" s="21">
        <v>8</v>
      </c>
      <c r="K40" s="21">
        <v>0</v>
      </c>
      <c r="L40" s="21">
        <v>2</v>
      </c>
      <c r="M40" s="21">
        <v>0</v>
      </c>
      <c r="N40" s="21">
        <v>0</v>
      </c>
      <c r="O40" s="21">
        <v>0</v>
      </c>
      <c r="P40" s="22">
        <v>13.5</v>
      </c>
      <c r="Q40" s="22">
        <v>4.5</v>
      </c>
      <c r="T40" s="35"/>
      <c r="U40" s="35"/>
      <c r="V40" s="35"/>
      <c r="W40" s="35"/>
    </row>
    <row r="41" spans="1:23" x14ac:dyDescent="0.25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31"/>
      <c r="Q41" s="31"/>
    </row>
    <row r="42" spans="1:23" x14ac:dyDescent="0.25">
      <c r="A42" s="24" t="s">
        <v>81</v>
      </c>
      <c r="B42" s="24">
        <f>SUM(B31:B41)</f>
        <v>21</v>
      </c>
      <c r="C42" s="24">
        <f t="shared" ref="C42:O42" si="5">SUM(C31:C41)</f>
        <v>9</v>
      </c>
      <c r="D42" s="24">
        <f t="shared" si="5"/>
        <v>3</v>
      </c>
      <c r="E42" s="24">
        <f t="shared" si="5"/>
        <v>71.000000000000014</v>
      </c>
      <c r="F42" s="24">
        <f t="shared" si="5"/>
        <v>42</v>
      </c>
      <c r="G42" s="24">
        <f t="shared" si="5"/>
        <v>74</v>
      </c>
      <c r="H42" s="24">
        <f t="shared" si="5"/>
        <v>5</v>
      </c>
      <c r="I42" s="24">
        <f t="shared" si="5"/>
        <v>53</v>
      </c>
      <c r="J42" s="24">
        <f t="shared" si="5"/>
        <v>50</v>
      </c>
      <c r="K42" s="24">
        <f t="shared" si="5"/>
        <v>9</v>
      </c>
      <c r="L42" s="24">
        <f t="shared" si="5"/>
        <v>14</v>
      </c>
      <c r="M42" s="24">
        <f t="shared" si="5"/>
        <v>4</v>
      </c>
      <c r="N42" s="24">
        <f t="shared" si="5"/>
        <v>4</v>
      </c>
      <c r="O42" s="24">
        <f t="shared" si="5"/>
        <v>0</v>
      </c>
      <c r="P42" s="26">
        <f t="shared" ref="P42" si="6">9*F42/E42</f>
        <v>5.3239436619718301</v>
      </c>
      <c r="Q42" s="26">
        <f t="shared" ref="Q42" si="7">(G42+J42)/E42</f>
        <v>1.7464788732394363</v>
      </c>
    </row>
  </sheetData>
  <sortState xmlns:xlrd2="http://schemas.microsoft.com/office/spreadsheetml/2017/richdata2" ref="A31:Q40">
    <sortCondition ref="A31:A40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CA75-B2EC-4934-B17D-DE88460BD2FF}">
  <dimension ref="A1:X42"/>
  <sheetViews>
    <sheetView showGridLines="0" workbookViewId="0">
      <selection activeCell="A2" sqref="A2"/>
    </sheetView>
  </sheetViews>
  <sheetFormatPr defaultRowHeight="15" x14ac:dyDescent="0.25"/>
  <cols>
    <col min="1" max="1" width="20.85546875" style="20" customWidth="1"/>
    <col min="2" max="2" width="3.5703125" style="30" customWidth="1"/>
    <col min="3" max="3" width="4" style="29" customWidth="1"/>
    <col min="4" max="4" width="4.140625" style="29" bestFit="1" customWidth="1"/>
    <col min="5" max="5" width="7.7109375" style="29" customWidth="1"/>
    <col min="6" max="6" width="3.28515625" style="29" bestFit="1" customWidth="1"/>
    <col min="7" max="7" width="4.5703125" style="29" bestFit="1" customWidth="1"/>
    <col min="8" max="8" width="3.5703125" style="29" bestFit="1" customWidth="1"/>
    <col min="9" max="9" width="3.28515625" style="29" bestFit="1" customWidth="1"/>
    <col min="10" max="10" width="3.5703125" style="29" bestFit="1" customWidth="1"/>
    <col min="11" max="11" width="4.7109375" style="29" bestFit="1" customWidth="1"/>
    <col min="12" max="12" width="4.28515625" style="29" bestFit="1" customWidth="1"/>
    <col min="13" max="13" width="5.42578125" style="29" bestFit="1" customWidth="1"/>
    <col min="14" max="15" width="4.7109375" style="29" bestFit="1" customWidth="1"/>
    <col min="16" max="17" width="7.7109375" style="29" bestFit="1" customWidth="1"/>
    <col min="18" max="19" width="3.140625" style="29" bestFit="1" customWidth="1"/>
    <col min="20" max="23" width="5.5703125" style="29" bestFit="1" customWidth="1"/>
    <col min="24" max="24" width="7.7109375" style="29" bestFit="1" customWidth="1"/>
    <col min="25" max="26" width="9.140625" style="29" customWidth="1"/>
    <col min="27" max="16384" width="9.140625" style="29"/>
  </cols>
  <sheetData>
    <row r="1" spans="1:24" ht="18.75" x14ac:dyDescent="0.3">
      <c r="A1" s="41" t="s">
        <v>89</v>
      </c>
    </row>
    <row r="2" spans="1:24" x14ac:dyDescent="0.25">
      <c r="A2" s="3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1"/>
      <c r="W2" s="31"/>
      <c r="X2" s="31"/>
    </row>
    <row r="3" spans="1:24" x14ac:dyDescent="0.25">
      <c r="A3" s="32" t="s">
        <v>80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15</v>
      </c>
      <c r="Q3" s="32" t="s">
        <v>16</v>
      </c>
      <c r="R3" s="32" t="s">
        <v>17</v>
      </c>
      <c r="S3" s="32" t="s">
        <v>18</v>
      </c>
      <c r="T3" s="33" t="s">
        <v>19</v>
      </c>
      <c r="U3" s="33" t="s">
        <v>20</v>
      </c>
      <c r="V3" s="33" t="s">
        <v>21</v>
      </c>
      <c r="W3" s="33" t="s">
        <v>22</v>
      </c>
    </row>
    <row r="4" spans="1:24" x14ac:dyDescent="0.25">
      <c r="A4" s="46" t="s">
        <v>23</v>
      </c>
      <c r="B4" s="46">
        <v>2</v>
      </c>
      <c r="C4" s="46">
        <v>8</v>
      </c>
      <c r="D4" s="46">
        <v>7</v>
      </c>
      <c r="E4" s="46">
        <v>1</v>
      </c>
      <c r="F4" s="46">
        <v>2</v>
      </c>
      <c r="G4" s="46">
        <v>1</v>
      </c>
      <c r="H4" s="46">
        <v>1</v>
      </c>
      <c r="I4" s="46">
        <v>0</v>
      </c>
      <c r="J4" s="46">
        <v>0</v>
      </c>
      <c r="K4" s="46">
        <v>0</v>
      </c>
      <c r="L4" s="46">
        <v>0</v>
      </c>
      <c r="M4" s="46">
        <v>1</v>
      </c>
      <c r="N4" s="46">
        <v>2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51">
        <f t="shared" ref="T4:T14" si="0">(F4+L4+O4)/(D4+O4+M4)</f>
        <v>0.25</v>
      </c>
      <c r="U4" s="51">
        <f t="shared" ref="U4:U14" si="1">(G4+H4*2+I4*3+J4*4)/(D4)</f>
        <v>0.42857142857142855</v>
      </c>
      <c r="V4" s="51">
        <f t="shared" ref="V4:V14" si="2">U4+T4</f>
        <v>0.6785714285714286</v>
      </c>
      <c r="W4" s="51">
        <f t="shared" ref="W4:W14" si="3">F4/D4</f>
        <v>0.2857142857142857</v>
      </c>
    </row>
    <row r="5" spans="1:24" x14ac:dyDescent="0.25">
      <c r="A5" s="46" t="s">
        <v>24</v>
      </c>
      <c r="B5" s="46">
        <v>2</v>
      </c>
      <c r="C5" s="46">
        <v>8</v>
      </c>
      <c r="D5" s="46">
        <v>8</v>
      </c>
      <c r="E5" s="46">
        <v>1</v>
      </c>
      <c r="F5" s="46">
        <v>5</v>
      </c>
      <c r="G5" s="46">
        <v>5</v>
      </c>
      <c r="H5" s="46">
        <v>0</v>
      </c>
      <c r="I5" s="46">
        <v>0</v>
      </c>
      <c r="J5" s="46">
        <v>0</v>
      </c>
      <c r="K5" s="46">
        <v>1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51">
        <f t="shared" si="0"/>
        <v>0.625</v>
      </c>
      <c r="U5" s="51">
        <f t="shared" si="1"/>
        <v>0.625</v>
      </c>
      <c r="V5" s="51">
        <f t="shared" si="2"/>
        <v>1.25</v>
      </c>
      <c r="W5" s="51">
        <f t="shared" si="3"/>
        <v>0.625</v>
      </c>
    </row>
    <row r="6" spans="1:24" x14ac:dyDescent="0.25">
      <c r="A6" s="46" t="s">
        <v>43</v>
      </c>
      <c r="B6" s="46">
        <v>4</v>
      </c>
      <c r="C6" s="46">
        <v>16</v>
      </c>
      <c r="D6" s="46">
        <v>15</v>
      </c>
      <c r="E6" s="46">
        <v>0</v>
      </c>
      <c r="F6" s="46">
        <v>3</v>
      </c>
      <c r="G6" s="46">
        <v>2</v>
      </c>
      <c r="H6" s="46">
        <v>1</v>
      </c>
      <c r="I6" s="46">
        <v>0</v>
      </c>
      <c r="J6" s="46">
        <v>0</v>
      </c>
      <c r="K6" s="46">
        <v>0</v>
      </c>
      <c r="L6" s="46">
        <v>0</v>
      </c>
      <c r="M6" s="46">
        <v>1</v>
      </c>
      <c r="N6" s="46">
        <v>3</v>
      </c>
      <c r="O6" s="46">
        <v>0</v>
      </c>
      <c r="P6" s="46">
        <v>1</v>
      </c>
      <c r="Q6" s="46">
        <v>0</v>
      </c>
      <c r="R6" s="46">
        <v>0</v>
      </c>
      <c r="S6" s="46">
        <v>0</v>
      </c>
      <c r="T6" s="51">
        <f t="shared" si="0"/>
        <v>0.1875</v>
      </c>
      <c r="U6" s="51">
        <f t="shared" si="1"/>
        <v>0.26666666666666666</v>
      </c>
      <c r="V6" s="51">
        <f t="shared" si="2"/>
        <v>0.45416666666666666</v>
      </c>
      <c r="W6" s="51">
        <f t="shared" si="3"/>
        <v>0.2</v>
      </c>
    </row>
    <row r="7" spans="1:24" x14ac:dyDescent="0.25">
      <c r="A7" s="46" t="s">
        <v>98</v>
      </c>
      <c r="B7" s="46">
        <v>6</v>
      </c>
      <c r="C7" s="46">
        <v>29</v>
      </c>
      <c r="D7" s="46">
        <v>25</v>
      </c>
      <c r="E7" s="50">
        <v>7</v>
      </c>
      <c r="F7" s="46">
        <v>8</v>
      </c>
      <c r="G7" s="46">
        <v>7</v>
      </c>
      <c r="H7" s="46">
        <v>1</v>
      </c>
      <c r="I7" s="46">
        <v>0</v>
      </c>
      <c r="J7" s="46">
        <v>0</v>
      </c>
      <c r="K7" s="46">
        <v>3</v>
      </c>
      <c r="L7" s="46">
        <v>3</v>
      </c>
      <c r="M7" s="46">
        <v>1</v>
      </c>
      <c r="N7" s="46">
        <v>4</v>
      </c>
      <c r="O7" s="46">
        <v>0</v>
      </c>
      <c r="P7" s="46">
        <v>2</v>
      </c>
      <c r="Q7" s="46">
        <v>4</v>
      </c>
      <c r="R7" s="50">
        <v>5</v>
      </c>
      <c r="S7" s="46">
        <v>0</v>
      </c>
      <c r="T7" s="51">
        <f t="shared" si="0"/>
        <v>0.42307692307692307</v>
      </c>
      <c r="U7" s="51">
        <f t="shared" si="1"/>
        <v>0.36</v>
      </c>
      <c r="V7" s="51">
        <f t="shared" si="2"/>
        <v>0.783076923076923</v>
      </c>
      <c r="W7" s="51">
        <f t="shared" si="3"/>
        <v>0.32</v>
      </c>
    </row>
    <row r="8" spans="1:24" x14ac:dyDescent="0.25">
      <c r="A8" s="46" t="s">
        <v>25</v>
      </c>
      <c r="B8" s="46">
        <v>4</v>
      </c>
      <c r="C8" s="46">
        <v>16</v>
      </c>
      <c r="D8" s="46">
        <v>15</v>
      </c>
      <c r="E8" s="46">
        <v>5</v>
      </c>
      <c r="F8" s="46">
        <v>7</v>
      </c>
      <c r="G8" s="46">
        <v>6</v>
      </c>
      <c r="H8" s="46">
        <v>1</v>
      </c>
      <c r="I8" s="46">
        <v>0</v>
      </c>
      <c r="J8" s="46">
        <v>0</v>
      </c>
      <c r="K8" s="46">
        <v>1</v>
      </c>
      <c r="L8" s="46">
        <v>0</v>
      </c>
      <c r="M8" s="46">
        <v>0</v>
      </c>
      <c r="N8" s="46">
        <v>2</v>
      </c>
      <c r="O8" s="46">
        <v>1</v>
      </c>
      <c r="P8" s="46">
        <v>1</v>
      </c>
      <c r="Q8" s="46">
        <v>0</v>
      </c>
      <c r="R8" s="46">
        <v>0</v>
      </c>
      <c r="S8" s="46">
        <v>0</v>
      </c>
      <c r="T8" s="51">
        <f t="shared" si="0"/>
        <v>0.5</v>
      </c>
      <c r="U8" s="51">
        <f t="shared" si="1"/>
        <v>0.53333333333333333</v>
      </c>
      <c r="V8" s="51">
        <f t="shared" si="2"/>
        <v>1.0333333333333332</v>
      </c>
      <c r="W8" s="52">
        <f t="shared" si="3"/>
        <v>0.46666666666666667</v>
      </c>
    </row>
    <row r="9" spans="1:24" x14ac:dyDescent="0.25">
      <c r="A9" s="20" t="s">
        <v>52</v>
      </c>
      <c r="B9" s="20">
        <v>4</v>
      </c>
      <c r="C9" s="20">
        <v>14</v>
      </c>
      <c r="D9" s="20">
        <v>10</v>
      </c>
      <c r="E9" s="20">
        <v>2</v>
      </c>
      <c r="F9" s="20">
        <v>1</v>
      </c>
      <c r="G9" s="20">
        <v>1</v>
      </c>
      <c r="H9" s="20">
        <v>0</v>
      </c>
      <c r="I9" s="20">
        <v>0</v>
      </c>
      <c r="J9" s="20">
        <v>0</v>
      </c>
      <c r="K9" s="20">
        <v>1</v>
      </c>
      <c r="L9" s="20">
        <v>0</v>
      </c>
      <c r="M9" s="25">
        <v>2</v>
      </c>
      <c r="N9" s="20">
        <v>3</v>
      </c>
      <c r="O9" s="20">
        <v>2</v>
      </c>
      <c r="P9" s="20">
        <v>2</v>
      </c>
      <c r="Q9" s="20">
        <v>0</v>
      </c>
      <c r="R9" s="20">
        <v>4</v>
      </c>
      <c r="S9" s="20">
        <v>0</v>
      </c>
      <c r="T9" s="18">
        <f t="shared" si="0"/>
        <v>0.21428571428571427</v>
      </c>
      <c r="U9" s="18">
        <f t="shared" si="1"/>
        <v>0.1</v>
      </c>
      <c r="V9" s="18">
        <f t="shared" si="2"/>
        <v>0.31428571428571428</v>
      </c>
      <c r="W9" s="18">
        <f t="shared" si="3"/>
        <v>0.1</v>
      </c>
    </row>
    <row r="10" spans="1:24" x14ac:dyDescent="0.25">
      <c r="A10" s="20" t="s">
        <v>54</v>
      </c>
      <c r="B10" s="20">
        <v>5</v>
      </c>
      <c r="C10" s="20">
        <v>21</v>
      </c>
      <c r="D10" s="20">
        <v>15</v>
      </c>
      <c r="E10" s="20">
        <v>4</v>
      </c>
      <c r="F10" s="20">
        <v>6</v>
      </c>
      <c r="G10" s="20">
        <v>5</v>
      </c>
      <c r="H10" s="20">
        <v>1</v>
      </c>
      <c r="I10" s="20">
        <v>0</v>
      </c>
      <c r="J10" s="20">
        <v>0</v>
      </c>
      <c r="K10" s="20">
        <v>6</v>
      </c>
      <c r="L10" s="20">
        <v>5</v>
      </c>
      <c r="M10" s="20">
        <v>1</v>
      </c>
      <c r="N10" s="20">
        <v>4</v>
      </c>
      <c r="O10" s="20">
        <v>0</v>
      </c>
      <c r="P10" s="20">
        <v>1</v>
      </c>
      <c r="Q10" s="20">
        <v>0</v>
      </c>
      <c r="R10" s="20">
        <v>0</v>
      </c>
      <c r="S10" s="20">
        <v>1</v>
      </c>
      <c r="T10" s="42">
        <f t="shared" si="0"/>
        <v>0.6875</v>
      </c>
      <c r="U10" s="18">
        <f t="shared" si="1"/>
        <v>0.46666666666666667</v>
      </c>
      <c r="V10" s="42">
        <f t="shared" si="2"/>
        <v>1.1541666666666668</v>
      </c>
      <c r="W10" s="18">
        <f t="shared" si="3"/>
        <v>0.4</v>
      </c>
    </row>
    <row r="11" spans="1:24" x14ac:dyDescent="0.25">
      <c r="A11" s="20" t="s">
        <v>44</v>
      </c>
      <c r="B11" s="20">
        <v>6</v>
      </c>
      <c r="C11" s="20">
        <v>28</v>
      </c>
      <c r="D11" s="20">
        <v>25</v>
      </c>
      <c r="E11" s="20">
        <v>3</v>
      </c>
      <c r="F11" s="20">
        <v>6</v>
      </c>
      <c r="G11" s="20">
        <v>4</v>
      </c>
      <c r="H11" s="20">
        <v>1</v>
      </c>
      <c r="I11" s="20">
        <v>0</v>
      </c>
      <c r="J11" s="25">
        <v>1</v>
      </c>
      <c r="K11" s="20">
        <v>7</v>
      </c>
      <c r="L11" s="20">
        <v>2</v>
      </c>
      <c r="M11" s="20">
        <v>1</v>
      </c>
      <c r="N11" s="20">
        <v>3</v>
      </c>
      <c r="O11" s="20">
        <v>0</v>
      </c>
      <c r="P11" s="20">
        <v>1</v>
      </c>
      <c r="Q11" s="20">
        <v>2</v>
      </c>
      <c r="R11" s="20">
        <v>0</v>
      </c>
      <c r="S11" s="20">
        <v>0</v>
      </c>
      <c r="T11" s="18">
        <f t="shared" si="0"/>
        <v>0.30769230769230771</v>
      </c>
      <c r="U11" s="18">
        <f t="shared" si="1"/>
        <v>0.4</v>
      </c>
      <c r="V11" s="18">
        <f t="shared" si="2"/>
        <v>0.70769230769230773</v>
      </c>
      <c r="W11" s="18">
        <f t="shared" si="3"/>
        <v>0.24</v>
      </c>
    </row>
    <row r="12" spans="1:24" x14ac:dyDescent="0.25">
      <c r="A12" s="20" t="s">
        <v>26</v>
      </c>
      <c r="B12" s="25">
        <v>7</v>
      </c>
      <c r="C12" s="20">
        <v>32</v>
      </c>
      <c r="D12" s="20">
        <v>27</v>
      </c>
      <c r="E12" s="20">
        <v>6</v>
      </c>
      <c r="F12" s="20">
        <v>7</v>
      </c>
      <c r="G12" s="20">
        <v>4</v>
      </c>
      <c r="H12" s="20">
        <v>3</v>
      </c>
      <c r="I12" s="20">
        <v>0</v>
      </c>
      <c r="J12" s="20">
        <v>0</v>
      </c>
      <c r="K12" s="20">
        <v>3</v>
      </c>
      <c r="L12" s="25">
        <v>5</v>
      </c>
      <c r="M12" s="20">
        <v>0</v>
      </c>
      <c r="N12" s="20">
        <v>5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18">
        <f t="shared" si="0"/>
        <v>0.44444444444444442</v>
      </c>
      <c r="U12" s="18">
        <f t="shared" si="1"/>
        <v>0.37037037037037035</v>
      </c>
      <c r="V12" s="18">
        <f t="shared" si="2"/>
        <v>0.81481481481481477</v>
      </c>
      <c r="W12" s="18">
        <f t="shared" si="3"/>
        <v>0.25925925925925924</v>
      </c>
    </row>
    <row r="13" spans="1:24" x14ac:dyDescent="0.25">
      <c r="A13" s="20" t="s">
        <v>27</v>
      </c>
      <c r="B13" s="20">
        <v>2</v>
      </c>
      <c r="C13" s="20">
        <v>6</v>
      </c>
      <c r="D13" s="20">
        <v>6</v>
      </c>
      <c r="E13" s="20">
        <v>2</v>
      </c>
      <c r="F13" s="20">
        <v>2</v>
      </c>
      <c r="G13" s="20">
        <v>0</v>
      </c>
      <c r="H13" s="20">
        <v>2</v>
      </c>
      <c r="I13" s="20">
        <v>0</v>
      </c>
      <c r="J13" s="20">
        <v>0</v>
      </c>
      <c r="K13" s="20">
        <v>2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18">
        <f t="shared" si="0"/>
        <v>0.33333333333333331</v>
      </c>
      <c r="U13" s="18">
        <f t="shared" si="1"/>
        <v>0.66666666666666663</v>
      </c>
      <c r="V13" s="18">
        <f t="shared" si="2"/>
        <v>1</v>
      </c>
      <c r="W13" s="18">
        <f t="shared" si="3"/>
        <v>0.33333333333333331</v>
      </c>
    </row>
    <row r="14" spans="1:24" x14ac:dyDescent="0.25">
      <c r="A14" s="46" t="s">
        <v>56</v>
      </c>
      <c r="B14" s="50">
        <v>7</v>
      </c>
      <c r="C14" s="50">
        <v>34</v>
      </c>
      <c r="D14" s="46">
        <v>28</v>
      </c>
      <c r="E14" s="46">
        <v>5</v>
      </c>
      <c r="F14" s="46">
        <v>10</v>
      </c>
      <c r="G14" s="46">
        <v>8</v>
      </c>
      <c r="H14" s="46">
        <v>2</v>
      </c>
      <c r="I14" s="46">
        <v>0</v>
      </c>
      <c r="J14" s="46">
        <v>0</v>
      </c>
      <c r="K14" s="46">
        <v>5</v>
      </c>
      <c r="L14" s="46">
        <v>2</v>
      </c>
      <c r="M14" s="46">
        <v>1</v>
      </c>
      <c r="N14" s="46">
        <v>3</v>
      </c>
      <c r="O14" s="46">
        <v>3</v>
      </c>
      <c r="P14" s="46">
        <v>1</v>
      </c>
      <c r="Q14" s="46">
        <v>0</v>
      </c>
      <c r="R14" s="46">
        <v>3</v>
      </c>
      <c r="S14" s="46">
        <v>1</v>
      </c>
      <c r="T14" s="51">
        <f t="shared" si="0"/>
        <v>0.46875</v>
      </c>
      <c r="U14" s="51">
        <f t="shared" si="1"/>
        <v>0.42857142857142855</v>
      </c>
      <c r="V14" s="51">
        <f t="shared" si="2"/>
        <v>0.8973214285714286</v>
      </c>
      <c r="W14" s="51">
        <f t="shared" si="3"/>
        <v>0.35714285714285715</v>
      </c>
    </row>
    <row r="15" spans="1:24" x14ac:dyDescent="0.25">
      <c r="A15" s="46" t="s">
        <v>48</v>
      </c>
      <c r="B15" s="46">
        <v>1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51">
        <v>0</v>
      </c>
      <c r="U15" s="51">
        <v>0</v>
      </c>
      <c r="V15" s="51">
        <v>0</v>
      </c>
      <c r="W15" s="51">
        <v>0</v>
      </c>
    </row>
    <row r="16" spans="1:24" x14ac:dyDescent="0.25">
      <c r="A16" s="46" t="s">
        <v>74</v>
      </c>
      <c r="B16" s="46">
        <v>1</v>
      </c>
      <c r="C16" s="46">
        <v>1</v>
      </c>
      <c r="D16" s="46">
        <v>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51">
        <f>(F16+L16+O16)/(D16+O16+M16)</f>
        <v>0</v>
      </c>
      <c r="U16" s="51">
        <f>(G16+H16*2+I16*3+J16*4)/(D16)</f>
        <v>0</v>
      </c>
      <c r="V16" s="51">
        <f>U16+T16</f>
        <v>0</v>
      </c>
      <c r="W16" s="51">
        <f>F16/D16</f>
        <v>0</v>
      </c>
    </row>
    <row r="17" spans="1:24" x14ac:dyDescent="0.25">
      <c r="A17" s="46" t="s">
        <v>28</v>
      </c>
      <c r="B17" s="46">
        <v>5</v>
      </c>
      <c r="C17" s="46">
        <v>19</v>
      </c>
      <c r="D17" s="46">
        <v>15</v>
      </c>
      <c r="E17" s="46">
        <v>4</v>
      </c>
      <c r="F17" s="46">
        <v>2</v>
      </c>
      <c r="G17" s="46">
        <v>1</v>
      </c>
      <c r="H17" s="46">
        <v>1</v>
      </c>
      <c r="I17" s="46">
        <v>0</v>
      </c>
      <c r="J17" s="46">
        <v>0</v>
      </c>
      <c r="K17" s="46">
        <v>2</v>
      </c>
      <c r="L17" s="46">
        <v>4</v>
      </c>
      <c r="M17" s="46">
        <v>0</v>
      </c>
      <c r="N17" s="46">
        <v>4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51">
        <f>(F17+L17+O17)/(D17+O17+M17)</f>
        <v>0.4</v>
      </c>
      <c r="U17" s="51">
        <f>(G17+H17*2+I17*3+J17*4)/(D17)</f>
        <v>0.2</v>
      </c>
      <c r="V17" s="51">
        <f>U17+T17</f>
        <v>0.60000000000000009</v>
      </c>
      <c r="W17" s="51">
        <f>F17/D17</f>
        <v>0.13333333333333333</v>
      </c>
    </row>
    <row r="18" spans="1:24" x14ac:dyDescent="0.25">
      <c r="A18" s="46" t="s">
        <v>59</v>
      </c>
      <c r="B18" s="46">
        <v>3</v>
      </c>
      <c r="C18" s="46">
        <v>9</v>
      </c>
      <c r="D18" s="46">
        <v>8</v>
      </c>
      <c r="E18" s="46">
        <v>1</v>
      </c>
      <c r="F18" s="46">
        <v>1</v>
      </c>
      <c r="G18" s="46">
        <v>1</v>
      </c>
      <c r="H18" s="46">
        <v>0</v>
      </c>
      <c r="I18" s="46">
        <v>0</v>
      </c>
      <c r="J18" s="46">
        <v>0</v>
      </c>
      <c r="K18" s="46">
        <v>1</v>
      </c>
      <c r="L18" s="46">
        <v>1</v>
      </c>
      <c r="M18" s="46">
        <v>0</v>
      </c>
      <c r="N18" s="46">
        <v>1</v>
      </c>
      <c r="O18" s="46">
        <v>0</v>
      </c>
      <c r="P18" s="46">
        <v>0</v>
      </c>
      <c r="Q18" s="46">
        <v>3</v>
      </c>
      <c r="R18" s="46">
        <v>0</v>
      </c>
      <c r="S18" s="46">
        <v>0</v>
      </c>
      <c r="T18" s="51">
        <f>(F18+L18+O18)/(D18+O18+M18)</f>
        <v>0.25</v>
      </c>
      <c r="U18" s="51">
        <f>(G18+H18*2+I18*3+J18*4)/(D18)</f>
        <v>0.125</v>
      </c>
      <c r="V18" s="51">
        <f>U18+T18</f>
        <v>0.375</v>
      </c>
      <c r="W18" s="51">
        <f>F18/D18</f>
        <v>0.125</v>
      </c>
    </row>
    <row r="19" spans="1:24" x14ac:dyDescent="0.25">
      <c r="A19" s="20" t="s">
        <v>96</v>
      </c>
      <c r="B19" s="25">
        <v>7</v>
      </c>
      <c r="C19" s="20">
        <v>33</v>
      </c>
      <c r="D19" s="25">
        <v>30</v>
      </c>
      <c r="E19" s="20">
        <v>5</v>
      </c>
      <c r="F19" s="25">
        <v>13</v>
      </c>
      <c r="G19" s="25">
        <v>9</v>
      </c>
      <c r="H19" s="25">
        <v>4</v>
      </c>
      <c r="I19" s="20">
        <v>0</v>
      </c>
      <c r="J19" s="20">
        <v>0</v>
      </c>
      <c r="K19" s="25">
        <v>12</v>
      </c>
      <c r="L19" s="20">
        <v>2</v>
      </c>
      <c r="M19" s="20">
        <v>0</v>
      </c>
      <c r="N19" s="25">
        <v>1</v>
      </c>
      <c r="O19" s="20">
        <v>1</v>
      </c>
      <c r="P19" s="20">
        <v>0</v>
      </c>
      <c r="Q19" s="20">
        <v>0</v>
      </c>
      <c r="R19" s="20">
        <v>0</v>
      </c>
      <c r="S19" s="20">
        <v>0</v>
      </c>
      <c r="T19" s="18">
        <f>(F19+L19+O19)/(D19+O19+M19)</f>
        <v>0.5161290322580645</v>
      </c>
      <c r="U19" s="42">
        <f>(G19+H19*2+I19*3+J19*4)/(D19)</f>
        <v>0.56666666666666665</v>
      </c>
      <c r="V19" s="18">
        <f>U19+T19</f>
        <v>1.0827956989247312</v>
      </c>
      <c r="W19" s="18">
        <f>F19/D19</f>
        <v>0.43333333333333335</v>
      </c>
    </row>
    <row r="20" spans="1:24" x14ac:dyDescent="0.25">
      <c r="A20" s="20" t="s">
        <v>134</v>
      </c>
      <c r="B20" s="20">
        <v>6</v>
      </c>
      <c r="C20" s="20">
        <v>28</v>
      </c>
      <c r="D20" s="20">
        <v>26</v>
      </c>
      <c r="E20" s="20">
        <v>5</v>
      </c>
      <c r="F20" s="20">
        <v>8</v>
      </c>
      <c r="G20" s="20">
        <v>4</v>
      </c>
      <c r="H20" s="20">
        <v>2</v>
      </c>
      <c r="I20" s="25">
        <v>2</v>
      </c>
      <c r="J20" s="20">
        <v>0</v>
      </c>
      <c r="K20" s="20">
        <v>6</v>
      </c>
      <c r="L20" s="20">
        <v>1</v>
      </c>
      <c r="M20" s="20">
        <v>1</v>
      </c>
      <c r="N20" s="20">
        <v>5</v>
      </c>
      <c r="O20" s="20">
        <v>0</v>
      </c>
      <c r="P20" s="20">
        <v>0</v>
      </c>
      <c r="Q20" s="20">
        <v>0</v>
      </c>
      <c r="R20" s="20">
        <v>2</v>
      </c>
      <c r="S20" s="20">
        <v>0</v>
      </c>
      <c r="T20" s="18">
        <f>(F20+L20+O20)/(D20+O20+M20)</f>
        <v>0.33333333333333331</v>
      </c>
      <c r="U20" s="18">
        <f>(G20+H20*2+I20*3+J20*4)/(D20)</f>
        <v>0.53846153846153844</v>
      </c>
      <c r="V20" s="18">
        <f>U20+T20</f>
        <v>0.87179487179487181</v>
      </c>
      <c r="W20" s="18">
        <f>F20/D20</f>
        <v>0.30769230769230771</v>
      </c>
    </row>
    <row r="21" spans="1:24" x14ac:dyDescent="0.25">
      <c r="B21" s="20"/>
      <c r="C21" s="20"/>
      <c r="D21" s="20"/>
      <c r="E21" s="20"/>
      <c r="F21" s="20"/>
      <c r="G21" s="20"/>
      <c r="H21" s="20"/>
      <c r="I21" s="25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8"/>
      <c r="U21" s="18"/>
      <c r="V21" s="18"/>
      <c r="W21" s="18"/>
    </row>
    <row r="22" spans="1:24" x14ac:dyDescent="0.25">
      <c r="A22" s="24" t="s">
        <v>88</v>
      </c>
      <c r="B22" s="24">
        <f t="shared" ref="B22:S22" si="4">SUM(B4:B21)</f>
        <v>72</v>
      </c>
      <c r="C22" s="24">
        <f t="shared" si="4"/>
        <v>302</v>
      </c>
      <c r="D22" s="24">
        <f t="shared" si="4"/>
        <v>261</v>
      </c>
      <c r="E22" s="24">
        <f t="shared" si="4"/>
        <v>51</v>
      </c>
      <c r="F22" s="24">
        <f t="shared" si="4"/>
        <v>81</v>
      </c>
      <c r="G22" s="24">
        <f t="shared" si="4"/>
        <v>58</v>
      </c>
      <c r="H22" s="24">
        <f t="shared" si="4"/>
        <v>20</v>
      </c>
      <c r="I22" s="24">
        <f t="shared" si="4"/>
        <v>2</v>
      </c>
      <c r="J22" s="24">
        <f t="shared" si="4"/>
        <v>1</v>
      </c>
      <c r="K22" s="24">
        <f t="shared" si="4"/>
        <v>50</v>
      </c>
      <c r="L22" s="24">
        <f t="shared" si="4"/>
        <v>25</v>
      </c>
      <c r="M22" s="24">
        <f t="shared" si="4"/>
        <v>9</v>
      </c>
      <c r="N22" s="24">
        <f t="shared" si="4"/>
        <v>40</v>
      </c>
      <c r="O22" s="24">
        <f t="shared" si="4"/>
        <v>7</v>
      </c>
      <c r="P22" s="24">
        <f t="shared" si="4"/>
        <v>9</v>
      </c>
      <c r="Q22" s="24">
        <f t="shared" si="4"/>
        <v>9</v>
      </c>
      <c r="R22" s="24">
        <f t="shared" si="4"/>
        <v>14</v>
      </c>
      <c r="S22" s="24">
        <f t="shared" si="4"/>
        <v>2</v>
      </c>
      <c r="T22" s="8">
        <f t="shared" ref="T22" si="5">(F22+L22+O22)/(D22+O22+M22)</f>
        <v>0.40794223826714804</v>
      </c>
      <c r="U22" s="8">
        <f t="shared" ref="U22" si="6">(G22+H22*2+I22*3+J22*4)/(D22)</f>
        <v>0.41379310344827586</v>
      </c>
      <c r="V22" s="8">
        <f t="shared" ref="V22" si="7">U22+T22</f>
        <v>0.82173534171542384</v>
      </c>
      <c r="W22" s="8">
        <f t="shared" ref="W22" si="8">F22/D22</f>
        <v>0.31034482758620691</v>
      </c>
    </row>
    <row r="23" spans="1:24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34"/>
      <c r="U23" s="34"/>
      <c r="V23" s="34"/>
      <c r="W23" s="34"/>
    </row>
    <row r="24" spans="1:24" x14ac:dyDescent="0.2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U24" s="34"/>
      <c r="V24" s="34"/>
      <c r="W24" s="34"/>
      <c r="X24" s="31"/>
    </row>
    <row r="25" spans="1:24" ht="18.75" x14ac:dyDescent="0.3">
      <c r="A25" s="41" t="s">
        <v>101</v>
      </c>
      <c r="U25" s="35"/>
      <c r="V25" s="35"/>
      <c r="W25" s="35"/>
      <c r="X25" s="35"/>
    </row>
    <row r="26" spans="1:24" x14ac:dyDescent="0.25">
      <c r="A26" s="39"/>
      <c r="U26" s="35"/>
      <c r="V26" s="35"/>
      <c r="W26" s="35"/>
      <c r="X26" s="35"/>
    </row>
    <row r="27" spans="1:24" x14ac:dyDescent="0.25">
      <c r="A27" s="32" t="s">
        <v>113</v>
      </c>
      <c r="B27" s="32" t="s">
        <v>31</v>
      </c>
      <c r="C27" s="32" t="s">
        <v>32</v>
      </c>
      <c r="D27" s="32" t="s">
        <v>33</v>
      </c>
      <c r="E27" s="32" t="s">
        <v>34</v>
      </c>
      <c r="F27" s="32" t="s">
        <v>35</v>
      </c>
      <c r="G27" s="32" t="s">
        <v>36</v>
      </c>
      <c r="H27" s="32" t="s">
        <v>9</v>
      </c>
      <c r="I27" s="32" t="s">
        <v>13</v>
      </c>
      <c r="J27" s="32" t="s">
        <v>11</v>
      </c>
      <c r="K27" s="32" t="s">
        <v>14</v>
      </c>
      <c r="L27" s="32" t="s">
        <v>37</v>
      </c>
      <c r="M27" s="32" t="s">
        <v>38</v>
      </c>
      <c r="N27" s="32" t="s">
        <v>39</v>
      </c>
      <c r="O27" s="32" t="s">
        <v>40</v>
      </c>
      <c r="P27" s="32" t="s">
        <v>41</v>
      </c>
      <c r="Q27" s="32" t="s">
        <v>42</v>
      </c>
      <c r="T27" s="35"/>
      <c r="U27" s="35"/>
      <c r="V27" s="35"/>
      <c r="W27" s="35"/>
    </row>
    <row r="28" spans="1:24" x14ac:dyDescent="0.25">
      <c r="A28" s="49" t="s">
        <v>24</v>
      </c>
      <c r="B28" s="49">
        <v>2</v>
      </c>
      <c r="C28" s="49">
        <v>0</v>
      </c>
      <c r="D28" s="49">
        <v>0</v>
      </c>
      <c r="E28" s="53">
        <v>6.333333333333333</v>
      </c>
      <c r="F28" s="49">
        <v>2</v>
      </c>
      <c r="G28" s="49">
        <v>5</v>
      </c>
      <c r="H28" s="49">
        <v>0</v>
      </c>
      <c r="I28" s="49">
        <v>5</v>
      </c>
      <c r="J28" s="49">
        <v>3</v>
      </c>
      <c r="K28" s="49">
        <v>2</v>
      </c>
      <c r="L28" s="49">
        <v>3</v>
      </c>
      <c r="M28" s="49">
        <v>0</v>
      </c>
      <c r="N28" s="49">
        <v>0</v>
      </c>
      <c r="O28" s="49">
        <v>0</v>
      </c>
      <c r="P28" s="51">
        <f>9*F28/E28</f>
        <v>2.8421052631578947</v>
      </c>
      <c r="Q28" s="51">
        <f>(G28+J28)/E28</f>
        <v>1.2631578947368423</v>
      </c>
      <c r="T28" s="35"/>
      <c r="U28" s="35"/>
      <c r="V28" s="35"/>
      <c r="W28" s="35"/>
    </row>
    <row r="29" spans="1:24" x14ac:dyDescent="0.25">
      <c r="A29" s="49" t="s">
        <v>55</v>
      </c>
      <c r="B29" s="49">
        <v>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1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51">
        <v>0</v>
      </c>
      <c r="Q29" s="51">
        <v>0</v>
      </c>
      <c r="T29" s="35"/>
      <c r="U29" s="35"/>
      <c r="V29" s="35"/>
      <c r="W29" s="35"/>
    </row>
    <row r="30" spans="1:24" x14ac:dyDescent="0.25">
      <c r="A30" s="49" t="s">
        <v>25</v>
      </c>
      <c r="B30" s="50">
        <v>3</v>
      </c>
      <c r="C30" s="49">
        <v>1</v>
      </c>
      <c r="D30" s="49">
        <v>0</v>
      </c>
      <c r="E30" s="50">
        <v>11</v>
      </c>
      <c r="F30" s="49">
        <v>8</v>
      </c>
      <c r="G30" s="49">
        <v>11</v>
      </c>
      <c r="H30" s="50">
        <v>0</v>
      </c>
      <c r="I30" s="49">
        <v>3</v>
      </c>
      <c r="J30" s="49">
        <v>9</v>
      </c>
      <c r="K30" s="49">
        <v>4</v>
      </c>
      <c r="L30" s="49">
        <v>5</v>
      </c>
      <c r="M30" s="49">
        <v>0</v>
      </c>
      <c r="N30" s="50">
        <v>0</v>
      </c>
      <c r="O30" s="49">
        <v>0</v>
      </c>
      <c r="P30" s="51">
        <f t="shared" ref="P30:P40" si="9">9*F30/E30</f>
        <v>6.5454545454545459</v>
      </c>
      <c r="Q30" s="51">
        <f t="shared" ref="Q30:Q40" si="10">(G30+J30)/E30</f>
        <v>1.8181818181818181</v>
      </c>
      <c r="T30" s="35"/>
      <c r="U30" s="35"/>
      <c r="V30" s="35"/>
      <c r="W30" s="35"/>
    </row>
    <row r="31" spans="1:24" x14ac:dyDescent="0.25">
      <c r="A31" s="49" t="s">
        <v>52</v>
      </c>
      <c r="B31" s="49">
        <v>1</v>
      </c>
      <c r="C31" s="49">
        <v>1</v>
      </c>
      <c r="D31" s="49">
        <v>0</v>
      </c>
      <c r="E31" s="49">
        <v>3</v>
      </c>
      <c r="F31" s="49">
        <v>2</v>
      </c>
      <c r="G31" s="49">
        <v>4</v>
      </c>
      <c r="H31" s="49">
        <v>0</v>
      </c>
      <c r="I31" s="49">
        <v>1</v>
      </c>
      <c r="J31" s="49">
        <v>3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51">
        <f t="shared" si="9"/>
        <v>6</v>
      </c>
      <c r="Q31" s="51">
        <f t="shared" si="10"/>
        <v>2.3333333333333335</v>
      </c>
      <c r="T31" s="35"/>
      <c r="U31" s="35"/>
      <c r="V31" s="35"/>
      <c r="W31" s="35"/>
    </row>
    <row r="32" spans="1:24" x14ac:dyDescent="0.25">
      <c r="A32" s="49" t="s">
        <v>54</v>
      </c>
      <c r="B32" s="49">
        <v>2</v>
      </c>
      <c r="C32" s="50">
        <v>2</v>
      </c>
      <c r="D32" s="49">
        <v>0</v>
      </c>
      <c r="E32" s="49">
        <v>10</v>
      </c>
      <c r="F32" s="49">
        <v>8</v>
      </c>
      <c r="G32" s="49">
        <v>15</v>
      </c>
      <c r="H32" s="49">
        <v>1</v>
      </c>
      <c r="I32" s="49">
        <v>6</v>
      </c>
      <c r="J32" s="49">
        <v>3</v>
      </c>
      <c r="K32" s="50">
        <v>0</v>
      </c>
      <c r="L32" s="49">
        <v>2</v>
      </c>
      <c r="M32" s="49">
        <v>0</v>
      </c>
      <c r="N32" s="49">
        <v>1</v>
      </c>
      <c r="O32" s="49">
        <v>0</v>
      </c>
      <c r="P32" s="51">
        <f t="shared" si="9"/>
        <v>7.2</v>
      </c>
      <c r="Q32" s="51">
        <f t="shared" si="10"/>
        <v>1.8</v>
      </c>
      <c r="T32" s="35"/>
      <c r="U32" s="35"/>
      <c r="V32" s="35"/>
      <c r="W32" s="35"/>
    </row>
    <row r="33" spans="1:23" x14ac:dyDescent="0.25">
      <c r="A33" s="21" t="s">
        <v>44</v>
      </c>
      <c r="B33" s="21">
        <v>1</v>
      </c>
      <c r="C33" s="21">
        <v>1</v>
      </c>
      <c r="D33" s="21">
        <v>0</v>
      </c>
      <c r="E33" s="21">
        <v>6</v>
      </c>
      <c r="F33" s="21">
        <v>6</v>
      </c>
      <c r="G33" s="21">
        <v>12</v>
      </c>
      <c r="H33" s="21">
        <v>0</v>
      </c>
      <c r="I33" s="21">
        <v>8</v>
      </c>
      <c r="J33" s="21">
        <v>3</v>
      </c>
      <c r="K33" s="21">
        <v>0</v>
      </c>
      <c r="L33" s="21">
        <v>1</v>
      </c>
      <c r="M33" s="21">
        <v>0</v>
      </c>
      <c r="N33" s="21">
        <v>0</v>
      </c>
      <c r="O33" s="21">
        <v>0</v>
      </c>
      <c r="P33" s="22">
        <f t="shared" si="9"/>
        <v>9</v>
      </c>
      <c r="Q33" s="22">
        <f t="shared" si="10"/>
        <v>2.5</v>
      </c>
      <c r="T33" s="35"/>
      <c r="U33" s="35"/>
      <c r="V33" s="35"/>
      <c r="W33" s="35"/>
    </row>
    <row r="34" spans="1:23" x14ac:dyDescent="0.25">
      <c r="A34" s="21" t="s">
        <v>26</v>
      </c>
      <c r="B34" s="21">
        <v>2</v>
      </c>
      <c r="C34" s="21">
        <v>0</v>
      </c>
      <c r="D34" s="21">
        <v>0</v>
      </c>
      <c r="E34" s="21">
        <v>2</v>
      </c>
      <c r="F34" s="21">
        <v>7</v>
      </c>
      <c r="G34" s="21">
        <v>6</v>
      </c>
      <c r="H34" s="21">
        <v>0</v>
      </c>
      <c r="I34" s="21">
        <v>2</v>
      </c>
      <c r="J34" s="21">
        <v>3</v>
      </c>
      <c r="K34" s="21">
        <v>1</v>
      </c>
      <c r="L34" s="21">
        <v>0</v>
      </c>
      <c r="M34" s="21">
        <v>0</v>
      </c>
      <c r="N34" s="21">
        <v>0</v>
      </c>
      <c r="O34" s="21">
        <v>0</v>
      </c>
      <c r="P34" s="22">
        <f t="shared" si="9"/>
        <v>31.5</v>
      </c>
      <c r="Q34" s="22">
        <f t="shared" si="10"/>
        <v>4.5</v>
      </c>
      <c r="T34" s="35"/>
      <c r="U34" s="35"/>
      <c r="V34" s="35"/>
      <c r="W34" s="35"/>
    </row>
    <row r="35" spans="1:23" x14ac:dyDescent="0.25">
      <c r="A35" s="21" t="s">
        <v>50</v>
      </c>
      <c r="B35" s="21">
        <v>1</v>
      </c>
      <c r="C35" s="21">
        <v>0</v>
      </c>
      <c r="D35" s="21">
        <v>0</v>
      </c>
      <c r="E35" s="21">
        <v>1</v>
      </c>
      <c r="F35" s="21">
        <v>1</v>
      </c>
      <c r="G35" s="21">
        <v>4</v>
      </c>
      <c r="H35" s="21">
        <v>0</v>
      </c>
      <c r="I35" s="21">
        <v>0</v>
      </c>
      <c r="J35" s="21">
        <v>0</v>
      </c>
      <c r="K35" s="21">
        <v>1</v>
      </c>
      <c r="L35" s="21">
        <v>1</v>
      </c>
      <c r="M35" s="21">
        <v>0</v>
      </c>
      <c r="N35" s="21">
        <v>0</v>
      </c>
      <c r="O35" s="21">
        <v>0</v>
      </c>
      <c r="P35" s="22">
        <f t="shared" si="9"/>
        <v>9</v>
      </c>
      <c r="Q35" s="22">
        <f t="shared" si="10"/>
        <v>4</v>
      </c>
      <c r="T35" s="35"/>
      <c r="U35" s="35"/>
      <c r="V35" s="35"/>
      <c r="W35" s="35"/>
    </row>
    <row r="36" spans="1:23" x14ac:dyDescent="0.25">
      <c r="A36" s="21" t="s">
        <v>48</v>
      </c>
      <c r="B36" s="21">
        <v>2</v>
      </c>
      <c r="C36" s="21">
        <v>1</v>
      </c>
      <c r="D36" s="25">
        <v>1</v>
      </c>
      <c r="E36" s="21">
        <v>10</v>
      </c>
      <c r="F36" s="25">
        <v>0</v>
      </c>
      <c r="G36" s="25">
        <v>7</v>
      </c>
      <c r="H36" s="25">
        <v>0</v>
      </c>
      <c r="I36" s="25">
        <v>9</v>
      </c>
      <c r="J36" s="25">
        <v>2</v>
      </c>
      <c r="K36" s="21">
        <v>2</v>
      </c>
      <c r="L36" s="25">
        <v>0</v>
      </c>
      <c r="M36" s="25">
        <v>1</v>
      </c>
      <c r="N36" s="25">
        <v>0</v>
      </c>
      <c r="O36" s="21">
        <v>0</v>
      </c>
      <c r="P36" s="27">
        <f t="shared" si="9"/>
        <v>0</v>
      </c>
      <c r="Q36" s="27">
        <f t="shared" si="10"/>
        <v>0.9</v>
      </c>
      <c r="T36" s="35"/>
      <c r="U36" s="35"/>
      <c r="V36" s="35"/>
      <c r="W36" s="35"/>
    </row>
    <row r="37" spans="1:23" x14ac:dyDescent="0.25">
      <c r="A37" s="21" t="s">
        <v>74</v>
      </c>
      <c r="B37" s="21">
        <v>3</v>
      </c>
      <c r="C37" s="21">
        <v>0</v>
      </c>
      <c r="D37" s="21">
        <v>0</v>
      </c>
      <c r="E37" s="23">
        <v>3.6666666666666665</v>
      </c>
      <c r="F37" s="21">
        <v>2</v>
      </c>
      <c r="G37" s="21">
        <v>1</v>
      </c>
      <c r="H37" s="21">
        <v>0</v>
      </c>
      <c r="I37" s="21">
        <v>5</v>
      </c>
      <c r="J37" s="21">
        <v>5</v>
      </c>
      <c r="K37" s="21">
        <v>1</v>
      </c>
      <c r="L37" s="21">
        <v>1</v>
      </c>
      <c r="M37" s="21">
        <v>1</v>
      </c>
      <c r="N37" s="21">
        <v>1</v>
      </c>
      <c r="O37" s="21">
        <v>0</v>
      </c>
      <c r="P37" s="22">
        <f t="shared" si="9"/>
        <v>4.9090909090909092</v>
      </c>
      <c r="Q37" s="22">
        <f t="shared" si="10"/>
        <v>1.6363636363636365</v>
      </c>
      <c r="T37" s="35"/>
      <c r="U37" s="35"/>
      <c r="V37" s="35"/>
      <c r="W37" s="35"/>
    </row>
    <row r="38" spans="1:23" x14ac:dyDescent="0.25">
      <c r="A38" s="49" t="s">
        <v>63</v>
      </c>
      <c r="B38" s="49">
        <v>1</v>
      </c>
      <c r="C38" s="49">
        <v>0</v>
      </c>
      <c r="D38" s="49">
        <v>0</v>
      </c>
      <c r="E38" s="49">
        <v>3</v>
      </c>
      <c r="F38" s="49">
        <v>4</v>
      </c>
      <c r="G38" s="49">
        <v>4</v>
      </c>
      <c r="H38" s="49">
        <v>1</v>
      </c>
      <c r="I38" s="49">
        <v>2</v>
      </c>
      <c r="J38" s="49">
        <v>2</v>
      </c>
      <c r="K38" s="49">
        <v>0</v>
      </c>
      <c r="L38" s="49">
        <v>0</v>
      </c>
      <c r="M38" s="49">
        <v>0</v>
      </c>
      <c r="N38" s="49">
        <v>1</v>
      </c>
      <c r="O38" s="49">
        <v>0</v>
      </c>
      <c r="P38" s="51">
        <f t="shared" si="9"/>
        <v>12</v>
      </c>
      <c r="Q38" s="51">
        <f t="shared" si="10"/>
        <v>2</v>
      </c>
      <c r="T38" s="35"/>
      <c r="U38" s="35"/>
      <c r="V38" s="35"/>
      <c r="W38" s="35"/>
    </row>
    <row r="39" spans="1:23" x14ac:dyDescent="0.25">
      <c r="A39" s="49" t="s">
        <v>59</v>
      </c>
      <c r="B39" s="49">
        <v>2</v>
      </c>
      <c r="C39" s="49">
        <v>0</v>
      </c>
      <c r="D39" s="49">
        <v>0</v>
      </c>
      <c r="E39" s="49">
        <v>4</v>
      </c>
      <c r="F39" s="49">
        <v>3</v>
      </c>
      <c r="G39" s="49">
        <v>6</v>
      </c>
      <c r="H39" s="49">
        <v>0</v>
      </c>
      <c r="I39" s="49">
        <v>1</v>
      </c>
      <c r="J39" s="49">
        <v>3</v>
      </c>
      <c r="K39" s="49">
        <v>0</v>
      </c>
      <c r="L39" s="49">
        <v>0</v>
      </c>
      <c r="M39" s="49">
        <v>1</v>
      </c>
      <c r="N39" s="49">
        <v>1</v>
      </c>
      <c r="O39" s="49">
        <v>0</v>
      </c>
      <c r="P39" s="51">
        <f t="shared" si="9"/>
        <v>6.75</v>
      </c>
      <c r="Q39" s="51">
        <f t="shared" si="10"/>
        <v>2.25</v>
      </c>
      <c r="V39" s="35"/>
      <c r="W39" s="35"/>
    </row>
    <row r="40" spans="1:23" x14ac:dyDescent="0.25">
      <c r="A40" s="49" t="s">
        <v>47</v>
      </c>
      <c r="B40" s="49">
        <v>1</v>
      </c>
      <c r="C40" s="49">
        <v>0</v>
      </c>
      <c r="D40" s="49">
        <v>0</v>
      </c>
      <c r="E40" s="53">
        <v>0.33333333333333331</v>
      </c>
      <c r="F40" s="49">
        <v>4</v>
      </c>
      <c r="G40" s="49">
        <v>0</v>
      </c>
      <c r="H40" s="49">
        <v>0</v>
      </c>
      <c r="I40" s="49">
        <v>0</v>
      </c>
      <c r="J40" s="49">
        <v>4</v>
      </c>
      <c r="K40" s="49">
        <v>2</v>
      </c>
      <c r="L40" s="49">
        <v>1</v>
      </c>
      <c r="M40" s="49">
        <v>0</v>
      </c>
      <c r="N40" s="49">
        <v>0</v>
      </c>
      <c r="O40" s="49">
        <v>0</v>
      </c>
      <c r="P40" s="51">
        <f t="shared" si="9"/>
        <v>108</v>
      </c>
      <c r="Q40" s="51">
        <f t="shared" si="10"/>
        <v>12</v>
      </c>
      <c r="T40" s="35"/>
      <c r="U40" s="35"/>
      <c r="V40" s="35"/>
      <c r="W40" s="35"/>
    </row>
    <row r="41" spans="1:23" x14ac:dyDescent="0.25">
      <c r="B41" s="20"/>
      <c r="C41" s="20"/>
      <c r="D41" s="20"/>
      <c r="E41" s="3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2"/>
      <c r="Q41" s="22"/>
    </row>
    <row r="42" spans="1:23" ht="16.5" customHeight="1" x14ac:dyDescent="0.25">
      <c r="A42" s="24" t="s">
        <v>87</v>
      </c>
      <c r="B42" s="24">
        <f t="shared" ref="B42:O42" si="11">SUM(B28:B41)</f>
        <v>22</v>
      </c>
      <c r="C42" s="24">
        <f t="shared" si="11"/>
        <v>6</v>
      </c>
      <c r="D42" s="24">
        <f t="shared" si="11"/>
        <v>1</v>
      </c>
      <c r="E42" s="38">
        <f t="shared" si="11"/>
        <v>60.333333333333329</v>
      </c>
      <c r="F42" s="24">
        <f t="shared" si="11"/>
        <v>47</v>
      </c>
      <c r="G42" s="24">
        <f t="shared" si="11"/>
        <v>75</v>
      </c>
      <c r="H42" s="24">
        <f t="shared" si="11"/>
        <v>2</v>
      </c>
      <c r="I42" s="24">
        <f t="shared" si="11"/>
        <v>42</v>
      </c>
      <c r="J42" s="24">
        <f t="shared" si="11"/>
        <v>41</v>
      </c>
      <c r="K42" s="24">
        <f t="shared" si="11"/>
        <v>13</v>
      </c>
      <c r="L42" s="24">
        <f t="shared" si="11"/>
        <v>14</v>
      </c>
      <c r="M42" s="24">
        <f t="shared" si="11"/>
        <v>3</v>
      </c>
      <c r="N42" s="24">
        <f t="shared" si="11"/>
        <v>4</v>
      </c>
      <c r="O42" s="24">
        <f t="shared" si="11"/>
        <v>0</v>
      </c>
      <c r="P42" s="26">
        <f t="shared" ref="P42" si="12">9*F42/E42</f>
        <v>7.0110497237569067</v>
      </c>
      <c r="Q42" s="26">
        <f t="shared" ref="Q42" si="13">(G42+J42)/E42</f>
        <v>1.9226519337016577</v>
      </c>
    </row>
  </sheetData>
  <sortState xmlns:xlrd2="http://schemas.microsoft.com/office/spreadsheetml/2017/richdata2" ref="A28:Q40">
    <sortCondition ref="A28:A40"/>
  </sortState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8F63-ED20-4EEB-9BBD-EB4D562DFEB2}">
  <dimension ref="A1:X37"/>
  <sheetViews>
    <sheetView showGridLines="0" workbookViewId="0">
      <selection activeCell="A2" sqref="A2"/>
    </sheetView>
  </sheetViews>
  <sheetFormatPr defaultRowHeight="15" x14ac:dyDescent="0.25"/>
  <cols>
    <col min="1" max="1" width="20.28515625" style="1" customWidth="1"/>
    <col min="2" max="2" width="5" style="5" customWidth="1"/>
    <col min="3" max="5" width="4" style="1" bestFit="1" customWidth="1"/>
    <col min="6" max="6" width="4.28515625" style="1" customWidth="1"/>
    <col min="7" max="7" width="5.28515625" style="1" bestFit="1" customWidth="1"/>
    <col min="8" max="8" width="4.42578125" style="1" bestFit="1" customWidth="1"/>
    <col min="9" max="9" width="3.42578125" style="1" bestFit="1" customWidth="1"/>
    <col min="10" max="10" width="3.140625" style="1" bestFit="1" customWidth="1"/>
    <col min="11" max="11" width="4.28515625" style="1" customWidth="1"/>
    <col min="12" max="12" width="4.5703125" style="1" bestFit="1" customWidth="1"/>
    <col min="13" max="13" width="5" style="1" customWidth="1"/>
    <col min="14" max="14" width="5.28515625" style="1" bestFit="1" customWidth="1"/>
    <col min="15" max="15" width="4.5703125" style="1" bestFit="1" customWidth="1"/>
    <col min="16" max="16" width="6.140625" style="1" customWidth="1"/>
    <col min="17" max="17" width="6.5703125" style="1" bestFit="1" customWidth="1"/>
    <col min="18" max="18" width="6" style="1" bestFit="1" customWidth="1"/>
    <col min="19" max="19" width="5.5703125" style="1" customWidth="1"/>
    <col min="20" max="20" width="6.28515625" style="1" customWidth="1"/>
    <col min="21" max="23" width="7.7109375" style="1" bestFit="1" customWidth="1"/>
    <col min="24" max="24" width="7.7109375" bestFit="1" customWidth="1"/>
    <col min="25" max="25" width="18.140625" bestFit="1" customWidth="1"/>
    <col min="26" max="26" width="3.42578125" bestFit="1" customWidth="1"/>
    <col min="27" max="28" width="4" bestFit="1" customWidth="1"/>
    <col min="29" max="31" width="3.140625" bestFit="1" customWidth="1"/>
    <col min="32" max="32" width="3.42578125" bestFit="1" customWidth="1"/>
    <col min="33" max="33" width="3.85546875" bestFit="1" customWidth="1"/>
    <col min="34" max="34" width="3" bestFit="1" customWidth="1"/>
    <col min="35" max="36" width="4.5703125" bestFit="1" customWidth="1"/>
    <col min="37" max="37" width="3.140625" bestFit="1" customWidth="1"/>
    <col min="38" max="38" width="2.7109375" bestFit="1" customWidth="1"/>
    <col min="39" max="39" width="3.28515625" bestFit="1" customWidth="1"/>
    <col min="40" max="40" width="3.42578125" bestFit="1" customWidth="1"/>
    <col min="41" max="41" width="4.85546875" bestFit="1" customWidth="1"/>
    <col min="42" max="45" width="6" bestFit="1" customWidth="1"/>
  </cols>
  <sheetData>
    <row r="1" spans="1:24" ht="18.75" x14ac:dyDescent="0.3">
      <c r="A1" s="40" t="s">
        <v>92</v>
      </c>
    </row>
    <row r="2" spans="1:24" x14ac:dyDescent="0.25">
      <c r="A2" s="28"/>
      <c r="X2" s="6"/>
    </row>
    <row r="3" spans="1:24" x14ac:dyDescent="0.25">
      <c r="A3" s="2" t="s">
        <v>91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6" t="s">
        <v>23</v>
      </c>
      <c r="B4" s="46">
        <v>2</v>
      </c>
      <c r="C4" s="46">
        <v>7</v>
      </c>
      <c r="D4" s="46">
        <v>6</v>
      </c>
      <c r="E4" s="46">
        <v>1</v>
      </c>
      <c r="F4" s="46">
        <v>1</v>
      </c>
      <c r="G4" s="46">
        <v>1</v>
      </c>
      <c r="H4" s="46">
        <v>0</v>
      </c>
      <c r="I4" s="46">
        <v>0</v>
      </c>
      <c r="J4" s="46">
        <v>0</v>
      </c>
      <c r="K4" s="46">
        <v>1</v>
      </c>
      <c r="L4" s="46">
        <v>1</v>
      </c>
      <c r="M4" s="46">
        <v>0</v>
      </c>
      <c r="N4" s="46">
        <v>2</v>
      </c>
      <c r="O4" s="46">
        <v>0</v>
      </c>
      <c r="P4" s="46">
        <v>1</v>
      </c>
      <c r="Q4" s="46">
        <v>0</v>
      </c>
      <c r="R4" s="46">
        <v>2</v>
      </c>
      <c r="S4" s="46">
        <v>0</v>
      </c>
      <c r="T4" s="51">
        <f t="shared" ref="T4:T24" si="0">(F4+L4+O4)/(D4+O4+M4)</f>
        <v>0.33333333333333331</v>
      </c>
      <c r="U4" s="51">
        <f t="shared" ref="U4:U12" si="1">(G4+H4*2+I4*3+J4*4)/(D4)</f>
        <v>0.16666666666666666</v>
      </c>
      <c r="V4" s="51">
        <f t="shared" ref="V4:V12" si="2">U4+T4</f>
        <v>0.5</v>
      </c>
      <c r="W4" s="51">
        <f t="shared" ref="W4:W12" si="3">F4/D4</f>
        <v>0.16666666666666666</v>
      </c>
    </row>
    <row r="5" spans="1:24" x14ac:dyDescent="0.25">
      <c r="A5" s="46" t="s">
        <v>24</v>
      </c>
      <c r="B5" s="46">
        <v>1</v>
      </c>
      <c r="C5" s="46">
        <v>2</v>
      </c>
      <c r="D5" s="46">
        <v>2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1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51">
        <f t="shared" si="0"/>
        <v>0</v>
      </c>
      <c r="U5" s="51">
        <f t="shared" si="1"/>
        <v>0</v>
      </c>
      <c r="V5" s="51">
        <f t="shared" si="2"/>
        <v>0</v>
      </c>
      <c r="W5" s="51">
        <f t="shared" si="3"/>
        <v>0</v>
      </c>
    </row>
    <row r="6" spans="1:24" x14ac:dyDescent="0.25">
      <c r="A6" s="46" t="s">
        <v>94</v>
      </c>
      <c r="B6" s="46">
        <v>3</v>
      </c>
      <c r="C6" s="46">
        <v>6</v>
      </c>
      <c r="D6" s="46">
        <v>5</v>
      </c>
      <c r="E6" s="46">
        <v>1</v>
      </c>
      <c r="F6" s="46">
        <v>1</v>
      </c>
      <c r="G6" s="46">
        <v>0</v>
      </c>
      <c r="H6" s="46">
        <v>1</v>
      </c>
      <c r="I6" s="46">
        <v>0</v>
      </c>
      <c r="J6" s="46">
        <v>0</v>
      </c>
      <c r="K6" s="46">
        <v>1</v>
      </c>
      <c r="L6" s="46">
        <v>0</v>
      </c>
      <c r="M6" s="46">
        <v>0</v>
      </c>
      <c r="N6" s="46">
        <v>3</v>
      </c>
      <c r="O6" s="46">
        <v>1</v>
      </c>
      <c r="P6" s="46">
        <v>0</v>
      </c>
      <c r="Q6" s="46">
        <v>0</v>
      </c>
      <c r="R6" s="46">
        <v>0</v>
      </c>
      <c r="S6" s="46">
        <v>0</v>
      </c>
      <c r="T6" s="51">
        <f t="shared" si="0"/>
        <v>0.33333333333333331</v>
      </c>
      <c r="U6" s="51">
        <f t="shared" si="1"/>
        <v>0.4</v>
      </c>
      <c r="V6" s="51">
        <f t="shared" si="2"/>
        <v>0.73333333333333339</v>
      </c>
      <c r="W6" s="51">
        <f t="shared" si="3"/>
        <v>0.2</v>
      </c>
    </row>
    <row r="7" spans="1:24" x14ac:dyDescent="0.25">
      <c r="A7" s="46" t="s">
        <v>43</v>
      </c>
      <c r="B7" s="46">
        <v>3</v>
      </c>
      <c r="C7" s="46">
        <v>6</v>
      </c>
      <c r="D7" s="46">
        <v>6</v>
      </c>
      <c r="E7" s="46">
        <v>1</v>
      </c>
      <c r="F7" s="46">
        <v>1</v>
      </c>
      <c r="G7" s="46">
        <v>1</v>
      </c>
      <c r="H7" s="46">
        <v>0</v>
      </c>
      <c r="I7" s="46">
        <v>0</v>
      </c>
      <c r="J7" s="46">
        <v>0</v>
      </c>
      <c r="K7" s="46">
        <v>1</v>
      </c>
      <c r="L7" s="46">
        <v>0</v>
      </c>
      <c r="M7" s="46">
        <v>0</v>
      </c>
      <c r="N7" s="46">
        <v>2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51">
        <f t="shared" si="0"/>
        <v>0.16666666666666666</v>
      </c>
      <c r="U7" s="51">
        <f t="shared" si="1"/>
        <v>0.16666666666666666</v>
      </c>
      <c r="V7" s="51">
        <f t="shared" si="2"/>
        <v>0.33333333333333331</v>
      </c>
      <c r="W7" s="51">
        <f t="shared" si="3"/>
        <v>0.16666666666666666</v>
      </c>
    </row>
    <row r="8" spans="1:24" x14ac:dyDescent="0.25">
      <c r="A8" s="46" t="s">
        <v>98</v>
      </c>
      <c r="B8" s="46">
        <v>3</v>
      </c>
      <c r="C8" s="46">
        <v>8</v>
      </c>
      <c r="D8" s="46">
        <v>7</v>
      </c>
      <c r="E8" s="46">
        <v>3</v>
      </c>
      <c r="F8" s="46">
        <v>3</v>
      </c>
      <c r="G8" s="46">
        <v>2</v>
      </c>
      <c r="H8" s="46">
        <v>1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1</v>
      </c>
      <c r="P8" s="46">
        <v>1</v>
      </c>
      <c r="Q8" s="46">
        <v>0</v>
      </c>
      <c r="R8" s="46">
        <v>1</v>
      </c>
      <c r="S8" s="46">
        <v>1</v>
      </c>
      <c r="T8" s="51">
        <f t="shared" si="0"/>
        <v>0.5</v>
      </c>
      <c r="U8" s="51">
        <f t="shared" si="1"/>
        <v>0.5714285714285714</v>
      </c>
      <c r="V8" s="51">
        <f t="shared" si="2"/>
        <v>1.0714285714285714</v>
      </c>
      <c r="W8" s="51">
        <f t="shared" si="3"/>
        <v>0.42857142857142855</v>
      </c>
    </row>
    <row r="9" spans="1:24" x14ac:dyDescent="0.25">
      <c r="A9" s="1" t="s">
        <v>70</v>
      </c>
      <c r="B9" s="1">
        <v>1</v>
      </c>
      <c r="C9" s="1">
        <v>3</v>
      </c>
      <c r="D9" s="1">
        <v>3</v>
      </c>
      <c r="E9" s="1">
        <v>1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8">
        <f t="shared" si="0"/>
        <v>0.33333333333333331</v>
      </c>
      <c r="U9" s="18">
        <f t="shared" si="1"/>
        <v>0.33333333333333331</v>
      </c>
      <c r="V9" s="18">
        <f t="shared" si="2"/>
        <v>0.66666666666666663</v>
      </c>
      <c r="W9" s="18">
        <f t="shared" si="3"/>
        <v>0.33333333333333331</v>
      </c>
    </row>
    <row r="10" spans="1:24" x14ac:dyDescent="0.25">
      <c r="A10" s="1" t="s">
        <v>52</v>
      </c>
      <c r="B10" s="1">
        <v>1</v>
      </c>
      <c r="C10" s="1">
        <v>4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1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8">
        <f t="shared" si="0"/>
        <v>0.66666666666666663</v>
      </c>
      <c r="U10" s="18">
        <f t="shared" si="1"/>
        <v>0</v>
      </c>
      <c r="V10" s="18">
        <f t="shared" si="2"/>
        <v>0.66666666666666663</v>
      </c>
      <c r="W10" s="18">
        <f t="shared" si="3"/>
        <v>0</v>
      </c>
    </row>
    <row r="11" spans="1:24" x14ac:dyDescent="0.25">
      <c r="A11" s="1" t="s">
        <v>54</v>
      </c>
      <c r="B11" s="1">
        <v>2</v>
      </c>
      <c r="C11" s="1">
        <v>8</v>
      </c>
      <c r="D11" s="1">
        <v>6</v>
      </c>
      <c r="E11" s="1">
        <v>0</v>
      </c>
      <c r="F11" s="1">
        <v>2</v>
      </c>
      <c r="G11" s="1">
        <v>2</v>
      </c>
      <c r="H11" s="1">
        <v>0</v>
      </c>
      <c r="I11" s="1">
        <v>0</v>
      </c>
      <c r="J11" s="1">
        <v>0</v>
      </c>
      <c r="K11" s="1">
        <v>2</v>
      </c>
      <c r="L11" s="1">
        <v>2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8">
        <f t="shared" si="0"/>
        <v>0.66666666666666663</v>
      </c>
      <c r="U11" s="18">
        <f t="shared" si="1"/>
        <v>0.33333333333333331</v>
      </c>
      <c r="V11" s="18">
        <f t="shared" si="2"/>
        <v>1</v>
      </c>
      <c r="W11" s="18">
        <f t="shared" si="3"/>
        <v>0.33333333333333331</v>
      </c>
    </row>
    <row r="12" spans="1:24" x14ac:dyDescent="0.25">
      <c r="A12" s="1" t="s">
        <v>64</v>
      </c>
      <c r="B12" s="1">
        <v>1</v>
      </c>
      <c r="C12" s="1">
        <v>1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8">
        <f t="shared" si="0"/>
        <v>0</v>
      </c>
      <c r="U12" s="18">
        <f t="shared" si="1"/>
        <v>0</v>
      </c>
      <c r="V12" s="18">
        <f t="shared" si="2"/>
        <v>0</v>
      </c>
      <c r="W12" s="18">
        <f t="shared" si="3"/>
        <v>0</v>
      </c>
    </row>
    <row r="13" spans="1:24" x14ac:dyDescent="0.25">
      <c r="A13" s="1" t="s">
        <v>65</v>
      </c>
      <c r="B13" s="1">
        <v>1</v>
      </c>
      <c r="C13" s="1">
        <v>1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8">
        <f t="shared" si="0"/>
        <v>1</v>
      </c>
      <c r="U13" s="18">
        <v>0</v>
      </c>
      <c r="V13" s="18">
        <v>0</v>
      </c>
      <c r="W13" s="18">
        <v>0</v>
      </c>
    </row>
    <row r="14" spans="1:24" x14ac:dyDescent="0.25">
      <c r="A14" s="46" t="s">
        <v>95</v>
      </c>
      <c r="B14" s="46">
        <v>3</v>
      </c>
      <c r="C14" s="46">
        <v>10</v>
      </c>
      <c r="D14" s="46">
        <v>9</v>
      </c>
      <c r="E14" s="46">
        <v>2</v>
      </c>
      <c r="F14" s="46">
        <v>5</v>
      </c>
      <c r="G14" s="46">
        <v>3</v>
      </c>
      <c r="H14" s="46">
        <v>1</v>
      </c>
      <c r="I14" s="46">
        <v>0</v>
      </c>
      <c r="J14" s="46">
        <v>1</v>
      </c>
      <c r="K14" s="46">
        <v>1</v>
      </c>
      <c r="L14" s="46">
        <v>0</v>
      </c>
      <c r="M14" s="46">
        <v>0</v>
      </c>
      <c r="N14" s="46">
        <v>3</v>
      </c>
      <c r="O14" s="46">
        <v>1</v>
      </c>
      <c r="P14" s="46">
        <v>0</v>
      </c>
      <c r="Q14" s="46">
        <v>0</v>
      </c>
      <c r="R14" s="46">
        <v>0</v>
      </c>
      <c r="S14" s="46">
        <v>0</v>
      </c>
      <c r="T14" s="51">
        <f t="shared" si="0"/>
        <v>0.6</v>
      </c>
      <c r="U14" s="51">
        <f t="shared" ref="U14:U24" si="4">(G14+H14*2+I14*3+J14*4)/(D14)</f>
        <v>1</v>
      </c>
      <c r="V14" s="51">
        <f t="shared" ref="V14:V24" si="5">U14+T14</f>
        <v>1.6</v>
      </c>
      <c r="W14" s="51">
        <f t="shared" ref="W14:W24" si="6">F14/D14</f>
        <v>0.55555555555555558</v>
      </c>
    </row>
    <row r="15" spans="1:24" x14ac:dyDescent="0.25">
      <c r="A15" s="46" t="s">
        <v>53</v>
      </c>
      <c r="B15" s="46">
        <v>1</v>
      </c>
      <c r="C15" s="46">
        <v>3</v>
      </c>
      <c r="D15" s="46">
        <v>3</v>
      </c>
      <c r="E15" s="46">
        <v>1</v>
      </c>
      <c r="F15" s="46">
        <v>2</v>
      </c>
      <c r="G15" s="46">
        <v>2</v>
      </c>
      <c r="H15" s="46">
        <v>0</v>
      </c>
      <c r="I15" s="46">
        <v>0</v>
      </c>
      <c r="J15" s="46">
        <v>0</v>
      </c>
      <c r="K15" s="46">
        <v>1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51">
        <f t="shared" si="0"/>
        <v>0.66666666666666663</v>
      </c>
      <c r="U15" s="51">
        <f t="shared" si="4"/>
        <v>0.66666666666666663</v>
      </c>
      <c r="V15" s="51">
        <f t="shared" si="5"/>
        <v>1.3333333333333333</v>
      </c>
      <c r="W15" s="51">
        <f t="shared" si="6"/>
        <v>0.66666666666666663</v>
      </c>
    </row>
    <row r="16" spans="1:24" x14ac:dyDescent="0.25">
      <c r="A16" s="46" t="s">
        <v>26</v>
      </c>
      <c r="B16" s="46">
        <v>3</v>
      </c>
      <c r="C16" s="46">
        <v>10</v>
      </c>
      <c r="D16" s="46">
        <v>8</v>
      </c>
      <c r="E16" s="46">
        <v>1</v>
      </c>
      <c r="F16" s="46">
        <v>3</v>
      </c>
      <c r="G16" s="46">
        <v>3</v>
      </c>
      <c r="H16" s="46">
        <v>0</v>
      </c>
      <c r="I16" s="46">
        <v>0</v>
      </c>
      <c r="J16" s="46">
        <v>0</v>
      </c>
      <c r="K16" s="46">
        <v>2</v>
      </c>
      <c r="L16" s="46">
        <v>0</v>
      </c>
      <c r="M16" s="46">
        <v>1</v>
      </c>
      <c r="N16" s="46">
        <v>2</v>
      </c>
      <c r="O16" s="46">
        <v>1</v>
      </c>
      <c r="P16" s="46">
        <v>0</v>
      </c>
      <c r="Q16" s="46">
        <v>0</v>
      </c>
      <c r="R16" s="46">
        <v>1</v>
      </c>
      <c r="S16" s="46">
        <v>0</v>
      </c>
      <c r="T16" s="51">
        <f t="shared" si="0"/>
        <v>0.4</v>
      </c>
      <c r="U16" s="51">
        <f t="shared" si="4"/>
        <v>0.375</v>
      </c>
      <c r="V16" s="51">
        <f t="shared" si="5"/>
        <v>0.77500000000000002</v>
      </c>
      <c r="W16" s="51">
        <f t="shared" si="6"/>
        <v>0.375</v>
      </c>
    </row>
    <row r="17" spans="1:24" x14ac:dyDescent="0.25">
      <c r="A17" s="46" t="s">
        <v>50</v>
      </c>
      <c r="B17" s="46">
        <v>1</v>
      </c>
      <c r="C17" s="46">
        <v>2</v>
      </c>
      <c r="D17" s="46">
        <v>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2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51">
        <f t="shared" si="0"/>
        <v>0</v>
      </c>
      <c r="U17" s="51">
        <f t="shared" si="4"/>
        <v>0</v>
      </c>
      <c r="V17" s="51">
        <f t="shared" si="5"/>
        <v>0</v>
      </c>
      <c r="W17" s="51">
        <f t="shared" si="6"/>
        <v>0</v>
      </c>
    </row>
    <row r="18" spans="1:24" x14ac:dyDescent="0.25">
      <c r="A18" s="46" t="s">
        <v>56</v>
      </c>
      <c r="B18" s="46">
        <v>2</v>
      </c>
      <c r="C18" s="46">
        <v>9</v>
      </c>
      <c r="D18" s="46">
        <v>8</v>
      </c>
      <c r="E18" s="46">
        <v>2</v>
      </c>
      <c r="F18" s="46">
        <v>4</v>
      </c>
      <c r="G18" s="46">
        <v>1</v>
      </c>
      <c r="H18" s="46">
        <v>2</v>
      </c>
      <c r="I18" s="46">
        <v>1</v>
      </c>
      <c r="J18" s="46">
        <v>0</v>
      </c>
      <c r="K18" s="46">
        <v>5</v>
      </c>
      <c r="L18" s="46">
        <v>1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</v>
      </c>
      <c r="S18" s="46">
        <v>0</v>
      </c>
      <c r="T18" s="51">
        <f t="shared" si="0"/>
        <v>0.625</v>
      </c>
      <c r="U18" s="51">
        <f t="shared" si="4"/>
        <v>1</v>
      </c>
      <c r="V18" s="51">
        <f t="shared" si="5"/>
        <v>1.625</v>
      </c>
      <c r="W18" s="51">
        <f t="shared" si="6"/>
        <v>0.5</v>
      </c>
    </row>
    <row r="19" spans="1:24" x14ac:dyDescent="0.25">
      <c r="A19" s="1" t="s">
        <v>66</v>
      </c>
      <c r="B19" s="1">
        <v>1</v>
      </c>
      <c r="C19" s="1">
        <v>2</v>
      </c>
      <c r="D19" s="1">
        <v>2</v>
      </c>
      <c r="E19" s="1">
        <v>1</v>
      </c>
      <c r="F19" s="1">
        <v>1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8">
        <f t="shared" si="0"/>
        <v>0.5</v>
      </c>
      <c r="U19" s="18">
        <f t="shared" si="4"/>
        <v>0.5</v>
      </c>
      <c r="V19" s="18">
        <f t="shared" si="5"/>
        <v>1</v>
      </c>
      <c r="W19" s="18">
        <f t="shared" si="6"/>
        <v>0.5</v>
      </c>
    </row>
    <row r="20" spans="1:24" x14ac:dyDescent="0.25">
      <c r="A20" s="1" t="s">
        <v>28</v>
      </c>
      <c r="B20" s="19">
        <v>4</v>
      </c>
      <c r="C20" s="1">
        <v>12</v>
      </c>
      <c r="D20" s="1">
        <v>11</v>
      </c>
      <c r="E20" s="1">
        <v>0</v>
      </c>
      <c r="F20" s="1">
        <v>3</v>
      </c>
      <c r="G20" s="19">
        <v>3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0</v>
      </c>
      <c r="N20" s="1">
        <v>4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8">
        <f t="shared" si="0"/>
        <v>0.36363636363636365</v>
      </c>
      <c r="U20" s="18">
        <f t="shared" si="4"/>
        <v>0.27272727272727271</v>
      </c>
      <c r="V20" s="18">
        <f t="shared" si="5"/>
        <v>0.63636363636363635</v>
      </c>
      <c r="W20" s="18">
        <f t="shared" si="6"/>
        <v>0.27272727272727271</v>
      </c>
    </row>
    <row r="21" spans="1:24" x14ac:dyDescent="0.25">
      <c r="A21" s="1" t="s">
        <v>59</v>
      </c>
      <c r="B21" s="19">
        <v>4</v>
      </c>
      <c r="C21" s="19">
        <v>14</v>
      </c>
      <c r="D21" s="19">
        <v>12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9">
        <v>2</v>
      </c>
      <c r="M21" s="1">
        <v>0</v>
      </c>
      <c r="N21" s="1">
        <v>5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  <c r="T21" s="18">
        <f t="shared" si="0"/>
        <v>0.16666666666666666</v>
      </c>
      <c r="U21" s="18">
        <f t="shared" si="4"/>
        <v>0</v>
      </c>
      <c r="V21" s="18">
        <f t="shared" si="5"/>
        <v>0.16666666666666666</v>
      </c>
      <c r="W21" s="18">
        <f t="shared" si="6"/>
        <v>0</v>
      </c>
    </row>
    <row r="22" spans="1:24" x14ac:dyDescent="0.25">
      <c r="A22" s="1" t="s">
        <v>96</v>
      </c>
      <c r="B22" s="1">
        <v>3</v>
      </c>
      <c r="C22" s="1">
        <v>12</v>
      </c>
      <c r="D22" s="1">
        <v>10</v>
      </c>
      <c r="E22" s="19">
        <v>4</v>
      </c>
      <c r="F22" s="19">
        <v>5</v>
      </c>
      <c r="G22" s="19">
        <v>3</v>
      </c>
      <c r="H22" s="19">
        <v>2</v>
      </c>
      <c r="I22" s="1">
        <v>0</v>
      </c>
      <c r="J22" s="1">
        <v>0</v>
      </c>
      <c r="K22" s="19">
        <v>2</v>
      </c>
      <c r="L22" s="19">
        <v>2</v>
      </c>
      <c r="M22" s="1">
        <v>0</v>
      </c>
      <c r="N22" s="19">
        <v>0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  <c r="T22" s="42">
        <f t="shared" si="0"/>
        <v>0.7</v>
      </c>
      <c r="U22" s="42">
        <f t="shared" si="4"/>
        <v>0.7</v>
      </c>
      <c r="V22" s="42">
        <f t="shared" si="5"/>
        <v>1.4</v>
      </c>
      <c r="W22" s="42">
        <f t="shared" si="6"/>
        <v>0.5</v>
      </c>
    </row>
    <row r="23" spans="1:24" x14ac:dyDescent="0.25">
      <c r="A23" s="1" t="s">
        <v>134</v>
      </c>
      <c r="B23" s="1">
        <v>2</v>
      </c>
      <c r="C23" s="1">
        <v>8</v>
      </c>
      <c r="D23" s="1">
        <v>7</v>
      </c>
      <c r="E23" s="1">
        <v>4</v>
      </c>
      <c r="F23" s="1">
        <v>3</v>
      </c>
      <c r="G23" s="1">
        <v>1</v>
      </c>
      <c r="H23" s="1">
        <v>1</v>
      </c>
      <c r="I23" s="1">
        <v>1</v>
      </c>
      <c r="J23" s="1">
        <v>0</v>
      </c>
      <c r="K23" s="1">
        <v>3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18">
        <f t="shared" si="0"/>
        <v>0.5714285714285714</v>
      </c>
      <c r="U23" s="18">
        <f t="shared" si="4"/>
        <v>0.8571428571428571</v>
      </c>
      <c r="V23" s="18">
        <f t="shared" si="5"/>
        <v>1.4285714285714284</v>
      </c>
      <c r="W23" s="18">
        <f t="shared" si="6"/>
        <v>0.42857142857142855</v>
      </c>
    </row>
    <row r="24" spans="1:24" x14ac:dyDescent="0.25">
      <c r="A24" s="46" t="s">
        <v>58</v>
      </c>
      <c r="B24" s="46">
        <v>2</v>
      </c>
      <c r="C24" s="46">
        <v>5</v>
      </c>
      <c r="D24" s="46">
        <v>4</v>
      </c>
      <c r="E24" s="46">
        <v>1</v>
      </c>
      <c r="F24" s="46">
        <v>3</v>
      </c>
      <c r="G24" s="46">
        <v>1</v>
      </c>
      <c r="H24" s="46">
        <v>2</v>
      </c>
      <c r="I24" s="46">
        <v>0</v>
      </c>
      <c r="J24" s="46">
        <v>0</v>
      </c>
      <c r="K24" s="46">
        <v>3</v>
      </c>
      <c r="L24" s="46">
        <v>1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51">
        <f t="shared" si="0"/>
        <v>1</v>
      </c>
      <c r="U24" s="51">
        <f t="shared" si="4"/>
        <v>1.25</v>
      </c>
      <c r="V24" s="51">
        <f t="shared" si="5"/>
        <v>2.25</v>
      </c>
      <c r="W24" s="51">
        <f t="shared" si="6"/>
        <v>0.75</v>
      </c>
    </row>
    <row r="25" spans="1:24" x14ac:dyDescent="0.25">
      <c r="B25" s="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8"/>
      <c r="U25" s="18"/>
      <c r="V25" s="18"/>
      <c r="W25" s="18"/>
    </row>
    <row r="26" spans="1:24" x14ac:dyDescent="0.25">
      <c r="A26" s="12" t="s">
        <v>90</v>
      </c>
      <c r="B26" s="12">
        <f t="shared" ref="B26:S26" si="7">SUM(B4:B25)</f>
        <v>44</v>
      </c>
      <c r="C26" s="12">
        <f t="shared" si="7"/>
        <v>133</v>
      </c>
      <c r="D26" s="12">
        <f t="shared" si="7"/>
        <v>114</v>
      </c>
      <c r="E26" s="12">
        <f t="shared" si="7"/>
        <v>24</v>
      </c>
      <c r="F26" s="12">
        <f t="shared" si="7"/>
        <v>38</v>
      </c>
      <c r="G26" s="12">
        <f t="shared" si="7"/>
        <v>25</v>
      </c>
      <c r="H26" s="12">
        <f t="shared" si="7"/>
        <v>10</v>
      </c>
      <c r="I26" s="12">
        <f t="shared" si="7"/>
        <v>2</v>
      </c>
      <c r="J26" s="12">
        <f t="shared" si="7"/>
        <v>1</v>
      </c>
      <c r="K26" s="12">
        <f t="shared" si="7"/>
        <v>23</v>
      </c>
      <c r="L26" s="12">
        <f t="shared" si="7"/>
        <v>12</v>
      </c>
      <c r="M26" s="12">
        <f t="shared" si="7"/>
        <v>1</v>
      </c>
      <c r="N26" s="12">
        <f t="shared" si="7"/>
        <v>28</v>
      </c>
      <c r="O26" s="12">
        <f t="shared" si="7"/>
        <v>6</v>
      </c>
      <c r="P26" s="12">
        <f t="shared" si="7"/>
        <v>2</v>
      </c>
      <c r="Q26" s="12">
        <f t="shared" si="7"/>
        <v>3</v>
      </c>
      <c r="R26" s="12">
        <f t="shared" si="7"/>
        <v>5</v>
      </c>
      <c r="S26" s="12">
        <f t="shared" si="7"/>
        <v>1</v>
      </c>
      <c r="T26" s="8">
        <f>(F26+L26+O26)/(D26+O26+M26)</f>
        <v>0.46280991735537191</v>
      </c>
      <c r="U26" s="8">
        <f>(G26+H26*2+I26*3+J26*4)/(D26)</f>
        <v>0.48245614035087719</v>
      </c>
      <c r="V26" s="8">
        <f>U26+T26</f>
        <v>0.94526605770624905</v>
      </c>
      <c r="W26" s="8">
        <f>F26/D26</f>
        <v>0.33333333333333331</v>
      </c>
      <c r="X26" s="6"/>
    </row>
    <row r="27" spans="1:24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 s="6"/>
      <c r="W27" s="6"/>
      <c r="X27" s="6"/>
    </row>
    <row r="28" spans="1:24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  <c r="W28" s="6"/>
      <c r="X28" s="6"/>
    </row>
    <row r="29" spans="1:24" ht="18.75" x14ac:dyDescent="0.3">
      <c r="A29" s="40" t="s">
        <v>106</v>
      </c>
      <c r="U29" s="4"/>
      <c r="V29" s="4"/>
      <c r="W29" s="4"/>
      <c r="X29" s="6"/>
    </row>
    <row r="30" spans="1:24" x14ac:dyDescent="0.25">
      <c r="A30" s="28"/>
      <c r="U30" s="4"/>
      <c r="V30" s="4"/>
      <c r="W30" s="4"/>
      <c r="X30" s="9"/>
    </row>
    <row r="31" spans="1:24" x14ac:dyDescent="0.25">
      <c r="A31" s="2" t="s">
        <v>79</v>
      </c>
      <c r="B31" s="2" t="s">
        <v>31</v>
      </c>
      <c r="C31" s="2" t="s">
        <v>32</v>
      </c>
      <c r="D31" s="2" t="s">
        <v>33</v>
      </c>
      <c r="E31" s="2" t="s">
        <v>34</v>
      </c>
      <c r="F31" s="2" t="s">
        <v>35</v>
      </c>
      <c r="G31" s="2" t="s">
        <v>36</v>
      </c>
      <c r="H31" s="2" t="s">
        <v>9</v>
      </c>
      <c r="I31" s="2" t="s">
        <v>13</v>
      </c>
      <c r="J31" s="2" t="s">
        <v>11</v>
      </c>
      <c r="K31" s="2" t="s">
        <v>14</v>
      </c>
      <c r="L31" s="2" t="s">
        <v>37</v>
      </c>
      <c r="M31" s="2" t="s">
        <v>38</v>
      </c>
      <c r="N31" s="2" t="s">
        <v>39</v>
      </c>
      <c r="O31" s="2" t="s">
        <v>40</v>
      </c>
      <c r="P31" s="2" t="s">
        <v>41</v>
      </c>
      <c r="Q31" s="2" t="s">
        <v>42</v>
      </c>
      <c r="T31" s="4"/>
      <c r="U31" s="4"/>
      <c r="V31" s="4"/>
      <c r="W31" s="4"/>
      <c r="X31" s="9"/>
    </row>
    <row r="32" spans="1:24" x14ac:dyDescent="0.25">
      <c r="A32" s="49" t="s">
        <v>24</v>
      </c>
      <c r="B32" s="49">
        <v>1</v>
      </c>
      <c r="C32" s="49">
        <v>1</v>
      </c>
      <c r="D32" s="49">
        <v>1</v>
      </c>
      <c r="E32" s="49">
        <v>7</v>
      </c>
      <c r="F32" s="50">
        <v>0</v>
      </c>
      <c r="G32" s="49">
        <v>10</v>
      </c>
      <c r="H32" s="50">
        <v>0</v>
      </c>
      <c r="I32" s="50">
        <v>8</v>
      </c>
      <c r="J32" s="50">
        <v>5</v>
      </c>
      <c r="K32" s="50">
        <v>0</v>
      </c>
      <c r="L32" s="49">
        <v>1</v>
      </c>
      <c r="M32" s="50">
        <v>1</v>
      </c>
      <c r="N32" s="50">
        <v>0</v>
      </c>
      <c r="O32" s="49">
        <v>0</v>
      </c>
      <c r="P32" s="52">
        <f>9*F32/E32</f>
        <v>0</v>
      </c>
      <c r="Q32" s="51">
        <f t="shared" ref="Q32:Q35" si="8">(G32+J32)/E32</f>
        <v>2.1428571428571428</v>
      </c>
      <c r="T32" s="4"/>
      <c r="U32" s="4"/>
      <c r="V32" s="4"/>
      <c r="W32" s="4"/>
    </row>
    <row r="33" spans="1:23" x14ac:dyDescent="0.25">
      <c r="A33" s="49" t="s">
        <v>25</v>
      </c>
      <c r="B33" s="50">
        <v>2</v>
      </c>
      <c r="C33" s="50">
        <v>2</v>
      </c>
      <c r="D33" s="50">
        <v>2</v>
      </c>
      <c r="E33" s="50">
        <v>12</v>
      </c>
      <c r="F33" s="49">
        <v>11</v>
      </c>
      <c r="G33" s="49">
        <v>10</v>
      </c>
      <c r="H33" s="49">
        <v>1</v>
      </c>
      <c r="I33" s="50">
        <v>8</v>
      </c>
      <c r="J33" s="49">
        <v>8</v>
      </c>
      <c r="K33" s="49">
        <v>1</v>
      </c>
      <c r="L33" s="49">
        <v>1</v>
      </c>
      <c r="M33" s="49">
        <v>0</v>
      </c>
      <c r="N33" s="49">
        <v>2</v>
      </c>
      <c r="O33" s="49">
        <v>0</v>
      </c>
      <c r="P33" s="51">
        <f t="shared" ref="P33:P35" si="9">9*F33/E33</f>
        <v>8.25</v>
      </c>
      <c r="Q33" s="52">
        <f t="shared" si="8"/>
        <v>1.5</v>
      </c>
      <c r="T33" s="4"/>
      <c r="U33" s="4"/>
      <c r="V33" s="4"/>
      <c r="W33" s="4"/>
    </row>
    <row r="34" spans="1:23" x14ac:dyDescent="0.25">
      <c r="A34" s="13" t="s">
        <v>54</v>
      </c>
      <c r="B34" s="13">
        <v>1</v>
      </c>
      <c r="C34" s="13">
        <v>1</v>
      </c>
      <c r="D34" s="13">
        <v>0</v>
      </c>
      <c r="E34" s="13">
        <v>5</v>
      </c>
      <c r="F34" s="13">
        <v>4</v>
      </c>
      <c r="G34" s="13">
        <v>6</v>
      </c>
      <c r="H34" s="13">
        <v>0</v>
      </c>
      <c r="I34" s="13">
        <v>0</v>
      </c>
      <c r="J34" s="13">
        <v>3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8">
        <f t="shared" si="9"/>
        <v>7.2</v>
      </c>
      <c r="Q34" s="18">
        <f>(G34+J34)/E34</f>
        <v>1.8</v>
      </c>
      <c r="T34" s="4"/>
      <c r="U34" s="4"/>
      <c r="V34" s="4"/>
      <c r="W34" s="4"/>
    </row>
    <row r="35" spans="1:23" x14ac:dyDescent="0.25">
      <c r="A35" s="13" t="s">
        <v>50</v>
      </c>
      <c r="B35" s="13">
        <v>1</v>
      </c>
      <c r="C35" s="13">
        <v>0</v>
      </c>
      <c r="D35" s="13">
        <v>0</v>
      </c>
      <c r="E35" s="13">
        <v>1</v>
      </c>
      <c r="F35" s="13">
        <v>0</v>
      </c>
      <c r="G35" s="13">
        <v>1</v>
      </c>
      <c r="H35" s="13">
        <v>0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8">
        <f t="shared" si="9"/>
        <v>0</v>
      </c>
      <c r="Q35" s="18">
        <f t="shared" si="8"/>
        <v>2</v>
      </c>
    </row>
    <row r="36" spans="1:23" x14ac:dyDescent="0.25">
      <c r="B36" s="1"/>
      <c r="P36" s="3"/>
      <c r="Q36" s="3"/>
      <c r="V36" s="19"/>
    </row>
    <row r="37" spans="1:23" x14ac:dyDescent="0.25">
      <c r="A37" s="12" t="s">
        <v>90</v>
      </c>
      <c r="B37" s="12">
        <f>SUM(B32:B36)</f>
        <v>5</v>
      </c>
      <c r="C37" s="12">
        <f t="shared" ref="C37:O37" si="10">SUM(C32:C36)</f>
        <v>4</v>
      </c>
      <c r="D37" s="12">
        <f t="shared" si="10"/>
        <v>3</v>
      </c>
      <c r="E37" s="12">
        <f t="shared" si="10"/>
        <v>25</v>
      </c>
      <c r="F37" s="12">
        <f t="shared" si="10"/>
        <v>15</v>
      </c>
      <c r="G37" s="12">
        <f t="shared" si="10"/>
        <v>27</v>
      </c>
      <c r="H37" s="12">
        <f t="shared" si="10"/>
        <v>1</v>
      </c>
      <c r="I37" s="12">
        <f t="shared" si="10"/>
        <v>16</v>
      </c>
      <c r="J37" s="12">
        <f t="shared" si="10"/>
        <v>17</v>
      </c>
      <c r="K37" s="12">
        <f t="shared" si="10"/>
        <v>1</v>
      </c>
      <c r="L37" s="12">
        <f t="shared" si="10"/>
        <v>2</v>
      </c>
      <c r="M37" s="12">
        <f t="shared" si="10"/>
        <v>1</v>
      </c>
      <c r="N37" s="12">
        <f t="shared" si="10"/>
        <v>3</v>
      </c>
      <c r="O37" s="12">
        <f t="shared" si="10"/>
        <v>0</v>
      </c>
      <c r="P37" s="8">
        <f t="shared" ref="P37" si="11">9*F37/E37</f>
        <v>5.4</v>
      </c>
      <c r="Q37" s="8">
        <f t="shared" ref="Q37" si="12">(G37+J37)/E37</f>
        <v>1.76</v>
      </c>
    </row>
  </sheetData>
  <sortState xmlns:xlrd2="http://schemas.microsoft.com/office/spreadsheetml/2017/richdata2" ref="A4:W24">
    <sortCondition ref="A4:A24"/>
  </sortState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8CED-2081-4FC6-8DB5-3190CAAAB821}">
  <dimension ref="A1:X37"/>
  <sheetViews>
    <sheetView showGridLines="0" workbookViewId="0"/>
  </sheetViews>
  <sheetFormatPr defaultRowHeight="15" x14ac:dyDescent="0.25"/>
  <cols>
    <col min="1" max="1" width="12.140625" style="1" customWidth="1"/>
    <col min="2" max="2" width="17.5703125" style="1" customWidth="1"/>
    <col min="3" max="20" width="5.7109375" style="1" customWidth="1"/>
    <col min="21" max="24" width="6.7109375" style="1" customWidth="1"/>
    <col min="25" max="16384" width="9.140625" style="1"/>
  </cols>
  <sheetData>
    <row r="1" spans="1:24" s="13" customFormat="1" x14ac:dyDescent="0.25">
      <c r="T1" s="18"/>
      <c r="U1" s="18"/>
      <c r="V1" s="18"/>
      <c r="W1" s="18"/>
    </row>
    <row r="2" spans="1:24" x14ac:dyDescent="0.25">
      <c r="A2" s="2" t="s">
        <v>131</v>
      </c>
    </row>
    <row r="3" spans="1:24" x14ac:dyDescent="0.25">
      <c r="A3" s="2" t="s">
        <v>133</v>
      </c>
      <c r="B3" s="2" t="s">
        <v>121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123</v>
      </c>
      <c r="P3" s="2" t="s">
        <v>14</v>
      </c>
      <c r="Q3" s="2" t="s">
        <v>122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</row>
    <row r="4" spans="1:24" x14ac:dyDescent="0.25">
      <c r="B4" s="46" t="s">
        <v>23</v>
      </c>
      <c r="C4" s="46">
        <v>28</v>
      </c>
      <c r="D4" s="46">
        <v>92</v>
      </c>
      <c r="E4" s="46">
        <v>83</v>
      </c>
      <c r="F4" s="46">
        <v>18</v>
      </c>
      <c r="G4" s="46">
        <v>30</v>
      </c>
      <c r="H4" s="46">
        <v>20</v>
      </c>
      <c r="I4" s="46">
        <v>4</v>
      </c>
      <c r="J4" s="46">
        <v>4</v>
      </c>
      <c r="K4" s="46">
        <v>2</v>
      </c>
      <c r="L4" s="46">
        <v>19</v>
      </c>
      <c r="M4" s="46">
        <v>6</v>
      </c>
      <c r="N4" s="46">
        <v>2</v>
      </c>
      <c r="O4" s="46">
        <v>13</v>
      </c>
      <c r="P4" s="46">
        <v>1</v>
      </c>
      <c r="Q4" s="46">
        <v>4</v>
      </c>
      <c r="R4" s="46">
        <v>3</v>
      </c>
      <c r="S4" s="46">
        <v>3</v>
      </c>
      <c r="T4" s="46">
        <v>1</v>
      </c>
      <c r="U4" s="47">
        <v>0.40699999999999997</v>
      </c>
      <c r="V4" s="47">
        <v>0.57799999999999996</v>
      </c>
      <c r="W4" s="47">
        <v>0.98499999999999999</v>
      </c>
      <c r="X4" s="47">
        <v>0.36099999999999999</v>
      </c>
    </row>
    <row r="5" spans="1:24" x14ac:dyDescent="0.25">
      <c r="B5" s="46" t="s">
        <v>46</v>
      </c>
      <c r="C5" s="46">
        <v>1</v>
      </c>
      <c r="D5" s="46">
        <v>4</v>
      </c>
      <c r="E5" s="46">
        <v>3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1</v>
      </c>
      <c r="M5" s="46">
        <v>0</v>
      </c>
      <c r="N5" s="46">
        <v>0</v>
      </c>
      <c r="O5" s="46">
        <v>0</v>
      </c>
      <c r="P5" s="46">
        <v>1</v>
      </c>
      <c r="Q5" s="46">
        <v>1</v>
      </c>
      <c r="R5" s="46">
        <v>0</v>
      </c>
      <c r="S5" s="46">
        <v>0</v>
      </c>
      <c r="T5" s="46">
        <v>0</v>
      </c>
      <c r="U5" s="47">
        <v>0.25</v>
      </c>
      <c r="V5" s="47">
        <v>0</v>
      </c>
      <c r="W5" s="47">
        <v>0.25</v>
      </c>
      <c r="X5" s="47">
        <v>0</v>
      </c>
    </row>
    <row r="6" spans="1:24" x14ac:dyDescent="0.25">
      <c r="B6" s="46" t="s">
        <v>51</v>
      </c>
      <c r="C6" s="46">
        <v>5</v>
      </c>
      <c r="D6" s="46">
        <v>11</v>
      </c>
      <c r="E6" s="46">
        <v>10</v>
      </c>
      <c r="F6" s="46">
        <v>1</v>
      </c>
      <c r="G6" s="46">
        <v>1</v>
      </c>
      <c r="H6" s="46">
        <v>0</v>
      </c>
      <c r="I6" s="46">
        <v>1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2</v>
      </c>
      <c r="P6" s="46">
        <v>1</v>
      </c>
      <c r="Q6" s="46">
        <v>1</v>
      </c>
      <c r="R6" s="46">
        <v>2</v>
      </c>
      <c r="S6" s="46">
        <v>0</v>
      </c>
      <c r="T6" s="46">
        <v>0</v>
      </c>
      <c r="U6" s="47">
        <v>0.182</v>
      </c>
      <c r="V6" s="47">
        <v>0.2</v>
      </c>
      <c r="W6" s="47">
        <v>0.38200000000000001</v>
      </c>
      <c r="X6" s="47">
        <v>0.1</v>
      </c>
    </row>
    <row r="7" spans="1:24" x14ac:dyDescent="0.25">
      <c r="B7" s="46" t="s">
        <v>24</v>
      </c>
      <c r="C7" s="46">
        <v>12</v>
      </c>
      <c r="D7" s="46">
        <v>27</v>
      </c>
      <c r="E7" s="46">
        <v>25</v>
      </c>
      <c r="F7" s="46">
        <v>2</v>
      </c>
      <c r="G7" s="46">
        <v>10</v>
      </c>
      <c r="H7" s="46">
        <v>10</v>
      </c>
      <c r="I7" s="46">
        <v>0</v>
      </c>
      <c r="J7" s="46">
        <v>0</v>
      </c>
      <c r="K7" s="46">
        <v>0</v>
      </c>
      <c r="L7" s="46">
        <v>4</v>
      </c>
      <c r="M7" s="46">
        <v>1</v>
      </c>
      <c r="N7" s="46">
        <v>1</v>
      </c>
      <c r="O7" s="50">
        <v>4</v>
      </c>
      <c r="P7" s="46">
        <v>0</v>
      </c>
      <c r="Q7" s="46">
        <v>0</v>
      </c>
      <c r="R7" s="46">
        <v>1</v>
      </c>
      <c r="S7" s="46">
        <v>0</v>
      </c>
      <c r="T7" s="46">
        <v>0</v>
      </c>
      <c r="U7" s="47">
        <v>0.42299999999999999</v>
      </c>
      <c r="V7" s="47">
        <v>0.4</v>
      </c>
      <c r="W7" s="47">
        <v>0.82299999999999995</v>
      </c>
      <c r="X7" s="47">
        <v>0.4</v>
      </c>
    </row>
    <row r="8" spans="1:24" x14ac:dyDescent="0.25">
      <c r="B8" s="46" t="s">
        <v>94</v>
      </c>
      <c r="C8" s="46">
        <v>20</v>
      </c>
      <c r="D8" s="46">
        <v>34</v>
      </c>
      <c r="E8" s="46">
        <v>28</v>
      </c>
      <c r="F8" s="46">
        <v>4</v>
      </c>
      <c r="G8" s="46">
        <v>3</v>
      </c>
      <c r="H8" s="46">
        <v>2</v>
      </c>
      <c r="I8" s="46">
        <v>1</v>
      </c>
      <c r="J8" s="46">
        <v>0</v>
      </c>
      <c r="K8" s="46">
        <v>0</v>
      </c>
      <c r="L8" s="46">
        <v>2</v>
      </c>
      <c r="M8" s="46">
        <v>3</v>
      </c>
      <c r="N8" s="46">
        <v>0</v>
      </c>
      <c r="O8" s="46">
        <v>15</v>
      </c>
      <c r="P8" s="46">
        <v>3</v>
      </c>
      <c r="Q8" s="46">
        <v>0</v>
      </c>
      <c r="R8" s="46">
        <v>1</v>
      </c>
      <c r="S8" s="46">
        <v>1</v>
      </c>
      <c r="T8" s="46">
        <v>0</v>
      </c>
      <c r="U8" s="47">
        <v>0.26500000000000001</v>
      </c>
      <c r="V8" s="47">
        <v>0.14299999999999999</v>
      </c>
      <c r="W8" s="47">
        <v>0.40799999999999997</v>
      </c>
      <c r="X8" s="47">
        <v>0.107</v>
      </c>
    </row>
    <row r="9" spans="1:24" x14ac:dyDescent="0.25">
      <c r="B9" s="1" t="s">
        <v>43</v>
      </c>
      <c r="C9" s="1">
        <v>28</v>
      </c>
      <c r="D9" s="1">
        <v>98</v>
      </c>
      <c r="E9" s="1">
        <v>88</v>
      </c>
      <c r="F9" s="1">
        <v>12</v>
      </c>
      <c r="G9" s="1">
        <v>27</v>
      </c>
      <c r="H9" s="1">
        <v>22</v>
      </c>
      <c r="I9" s="1">
        <v>5</v>
      </c>
      <c r="J9" s="1">
        <v>0</v>
      </c>
      <c r="K9" s="1">
        <v>0</v>
      </c>
      <c r="L9" s="1">
        <v>11</v>
      </c>
      <c r="M9" s="1">
        <v>6</v>
      </c>
      <c r="N9" s="19">
        <v>3</v>
      </c>
      <c r="O9" s="1">
        <v>11</v>
      </c>
      <c r="P9" s="1">
        <v>1</v>
      </c>
      <c r="Q9" s="1">
        <v>5</v>
      </c>
      <c r="R9" s="1">
        <v>4</v>
      </c>
      <c r="S9" s="1">
        <v>5</v>
      </c>
      <c r="T9" s="1">
        <v>0</v>
      </c>
      <c r="U9" s="4">
        <v>0.35799999999999998</v>
      </c>
      <c r="V9" s="4">
        <v>0.36399999999999999</v>
      </c>
      <c r="W9" s="4">
        <v>0.72199999999999998</v>
      </c>
      <c r="X9" s="4">
        <v>0.307</v>
      </c>
    </row>
    <row r="10" spans="1:24" x14ac:dyDescent="0.25">
      <c r="B10" s="1" t="s">
        <v>98</v>
      </c>
      <c r="C10" s="1">
        <v>34</v>
      </c>
      <c r="D10" s="1">
        <v>136</v>
      </c>
      <c r="E10" s="1">
        <v>113</v>
      </c>
      <c r="F10" s="19">
        <v>34</v>
      </c>
      <c r="G10" s="1">
        <v>42</v>
      </c>
      <c r="H10" s="19">
        <v>38</v>
      </c>
      <c r="I10" s="1">
        <v>4</v>
      </c>
      <c r="J10" s="1">
        <v>0</v>
      </c>
      <c r="K10" s="1">
        <v>0</v>
      </c>
      <c r="L10" s="1">
        <v>12</v>
      </c>
      <c r="M10" s="1">
        <v>12</v>
      </c>
      <c r="N10" s="1">
        <v>2</v>
      </c>
      <c r="O10" s="1">
        <v>15</v>
      </c>
      <c r="P10" s="1">
        <v>9</v>
      </c>
      <c r="Q10" s="19">
        <v>8</v>
      </c>
      <c r="R10" s="1">
        <v>5</v>
      </c>
      <c r="S10" s="19">
        <v>23</v>
      </c>
      <c r="T10" s="1">
        <v>2</v>
      </c>
      <c r="U10" s="4">
        <v>0.46700000000000003</v>
      </c>
      <c r="V10" s="4">
        <v>0.40699999999999997</v>
      </c>
      <c r="W10" s="4">
        <v>0.874</v>
      </c>
      <c r="X10" s="4">
        <v>0.372</v>
      </c>
    </row>
    <row r="11" spans="1:24" x14ac:dyDescent="0.25">
      <c r="B11" s="1" t="s">
        <v>70</v>
      </c>
      <c r="C11" s="1">
        <v>2</v>
      </c>
      <c r="D11" s="1">
        <v>8</v>
      </c>
      <c r="E11" s="1">
        <v>7</v>
      </c>
      <c r="F11" s="1">
        <v>1</v>
      </c>
      <c r="G11" s="1">
        <v>1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2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4">
        <v>0.25</v>
      </c>
      <c r="V11" s="4">
        <v>0.14299999999999999</v>
      </c>
      <c r="W11" s="4">
        <v>0.39300000000000002</v>
      </c>
      <c r="X11" s="4">
        <v>0.14299999999999999</v>
      </c>
    </row>
    <row r="12" spans="1:24" x14ac:dyDescent="0.25">
      <c r="B12" s="1" t="s">
        <v>62</v>
      </c>
      <c r="C12" s="1">
        <v>1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4">
        <v>0</v>
      </c>
      <c r="V12" s="4">
        <v>0</v>
      </c>
      <c r="W12" s="4">
        <v>0</v>
      </c>
      <c r="X12" s="4">
        <v>0</v>
      </c>
    </row>
    <row r="13" spans="1:24" x14ac:dyDescent="0.25">
      <c r="B13" s="1" t="s">
        <v>25</v>
      </c>
      <c r="C13" s="1">
        <v>21</v>
      </c>
      <c r="D13" s="1">
        <v>73</v>
      </c>
      <c r="E13" s="1">
        <v>68</v>
      </c>
      <c r="F13" s="1">
        <v>12</v>
      </c>
      <c r="G13" s="1">
        <v>20</v>
      </c>
      <c r="H13" s="1">
        <v>18</v>
      </c>
      <c r="I13" s="1">
        <v>2</v>
      </c>
      <c r="J13" s="1">
        <v>0</v>
      </c>
      <c r="K13" s="1">
        <v>0</v>
      </c>
      <c r="L13" s="1">
        <v>5</v>
      </c>
      <c r="M13" s="1">
        <v>1</v>
      </c>
      <c r="N13" s="1">
        <v>1</v>
      </c>
      <c r="O13" s="1">
        <v>16</v>
      </c>
      <c r="P13" s="1">
        <v>3</v>
      </c>
      <c r="Q13" s="1">
        <v>2</v>
      </c>
      <c r="R13" s="1">
        <v>2</v>
      </c>
      <c r="S13" s="1">
        <v>1</v>
      </c>
      <c r="T13" s="1">
        <v>1</v>
      </c>
      <c r="U13" s="4">
        <v>0.32900000000000001</v>
      </c>
      <c r="V13" s="4">
        <v>0.32400000000000001</v>
      </c>
      <c r="W13" s="4">
        <v>0.65200000000000002</v>
      </c>
      <c r="X13" s="4">
        <v>0.29399999999999998</v>
      </c>
    </row>
    <row r="14" spans="1:24" x14ac:dyDescent="0.25">
      <c r="B14" s="46" t="s">
        <v>52</v>
      </c>
      <c r="C14" s="46">
        <v>17</v>
      </c>
      <c r="D14" s="46">
        <v>50</v>
      </c>
      <c r="E14" s="46">
        <v>38</v>
      </c>
      <c r="F14" s="46">
        <v>10</v>
      </c>
      <c r="G14" s="46">
        <v>9</v>
      </c>
      <c r="H14" s="46">
        <v>6</v>
      </c>
      <c r="I14" s="46">
        <v>2</v>
      </c>
      <c r="J14" s="46">
        <v>1</v>
      </c>
      <c r="K14" s="46">
        <v>0</v>
      </c>
      <c r="L14" s="46">
        <v>7</v>
      </c>
      <c r="M14" s="46">
        <v>4</v>
      </c>
      <c r="N14" s="50">
        <v>3</v>
      </c>
      <c r="O14" s="46">
        <v>13</v>
      </c>
      <c r="P14" s="46">
        <v>5</v>
      </c>
      <c r="Q14" s="46">
        <v>2</v>
      </c>
      <c r="R14" s="46">
        <v>2</v>
      </c>
      <c r="S14" s="46">
        <v>7</v>
      </c>
      <c r="T14" s="46">
        <v>0</v>
      </c>
      <c r="U14" s="47">
        <v>0.38300000000000001</v>
      </c>
      <c r="V14" s="47">
        <v>0.34200000000000003</v>
      </c>
      <c r="W14" s="47">
        <v>0.72499999999999998</v>
      </c>
      <c r="X14" s="47">
        <v>0.23699999999999999</v>
      </c>
    </row>
    <row r="15" spans="1:24" x14ac:dyDescent="0.25">
      <c r="B15" s="46" t="s">
        <v>54</v>
      </c>
      <c r="C15" s="46">
        <v>29</v>
      </c>
      <c r="D15" s="46">
        <v>100</v>
      </c>
      <c r="E15" s="46">
        <v>81</v>
      </c>
      <c r="F15" s="46">
        <v>17</v>
      </c>
      <c r="G15" s="46">
        <v>26</v>
      </c>
      <c r="H15" s="46">
        <v>19</v>
      </c>
      <c r="I15" s="46">
        <v>7</v>
      </c>
      <c r="J15" s="46">
        <v>0</v>
      </c>
      <c r="K15" s="46">
        <v>0</v>
      </c>
      <c r="L15" s="46">
        <v>18</v>
      </c>
      <c r="M15" s="46">
        <v>16</v>
      </c>
      <c r="N15" s="46">
        <v>2</v>
      </c>
      <c r="O15" s="46">
        <v>15</v>
      </c>
      <c r="P15" s="46">
        <v>1</v>
      </c>
      <c r="Q15" s="46">
        <v>1</v>
      </c>
      <c r="R15" s="46">
        <v>1</v>
      </c>
      <c r="S15" s="46">
        <v>4</v>
      </c>
      <c r="T15" s="46">
        <v>1</v>
      </c>
      <c r="U15" s="47">
        <v>0.434</v>
      </c>
      <c r="V15" s="47">
        <v>0.40699999999999997</v>
      </c>
      <c r="W15" s="47">
        <v>0.84199999999999997</v>
      </c>
      <c r="X15" s="47">
        <v>0.32100000000000001</v>
      </c>
    </row>
    <row r="16" spans="1:24" x14ac:dyDescent="0.25">
      <c r="B16" s="46" t="s">
        <v>124</v>
      </c>
      <c r="C16" s="46">
        <v>3</v>
      </c>
      <c r="D16" s="46">
        <v>8</v>
      </c>
      <c r="E16" s="46">
        <v>8</v>
      </c>
      <c r="F16" s="46">
        <v>2</v>
      </c>
      <c r="G16" s="46">
        <v>3</v>
      </c>
      <c r="H16" s="46">
        <v>3</v>
      </c>
      <c r="I16" s="46">
        <v>0</v>
      </c>
      <c r="J16" s="46">
        <v>0</v>
      </c>
      <c r="K16" s="46">
        <v>0</v>
      </c>
      <c r="L16" s="46">
        <v>1</v>
      </c>
      <c r="M16" s="46">
        <v>0</v>
      </c>
      <c r="N16" s="46">
        <v>0</v>
      </c>
      <c r="O16" s="46">
        <v>4</v>
      </c>
      <c r="P16" s="46">
        <v>0</v>
      </c>
      <c r="Q16" s="46">
        <v>0</v>
      </c>
      <c r="R16" s="46">
        <v>0</v>
      </c>
      <c r="S16" s="46">
        <v>1</v>
      </c>
      <c r="T16" s="46">
        <v>0</v>
      </c>
      <c r="U16" s="47">
        <v>0.375</v>
      </c>
      <c r="V16" s="47">
        <v>0.375</v>
      </c>
      <c r="W16" s="47">
        <v>0.75</v>
      </c>
      <c r="X16" s="47">
        <v>0.375</v>
      </c>
    </row>
    <row r="17" spans="2:24" x14ac:dyDescent="0.25">
      <c r="B17" s="46" t="s">
        <v>64</v>
      </c>
      <c r="C17" s="46">
        <v>1</v>
      </c>
      <c r="D17" s="46">
        <v>1</v>
      </c>
      <c r="E17" s="46">
        <v>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1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7">
        <v>0</v>
      </c>
      <c r="V17" s="47">
        <v>0</v>
      </c>
      <c r="W17" s="47">
        <v>0</v>
      </c>
      <c r="X17" s="47">
        <v>0</v>
      </c>
    </row>
    <row r="18" spans="2:24" x14ac:dyDescent="0.25">
      <c r="B18" s="46" t="s">
        <v>65</v>
      </c>
      <c r="C18" s="46">
        <v>1</v>
      </c>
      <c r="D18" s="46">
        <v>1</v>
      </c>
      <c r="E18" s="46">
        <v>0</v>
      </c>
      <c r="F18" s="46">
        <v>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1</v>
      </c>
      <c r="Q18" s="46">
        <v>0</v>
      </c>
      <c r="R18" s="46">
        <v>0</v>
      </c>
      <c r="S18" s="46">
        <v>0</v>
      </c>
      <c r="T18" s="46">
        <v>0</v>
      </c>
      <c r="U18" s="47">
        <v>1</v>
      </c>
      <c r="V18" s="47">
        <v>0</v>
      </c>
      <c r="W18" s="47">
        <v>1</v>
      </c>
      <c r="X18" s="47">
        <v>0</v>
      </c>
    </row>
    <row r="19" spans="2:24" x14ac:dyDescent="0.25">
      <c r="B19" s="1" t="s">
        <v>125</v>
      </c>
      <c r="C19" s="1">
        <v>1</v>
      </c>
      <c r="D19" s="1">
        <v>2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1</v>
      </c>
      <c r="R19" s="1">
        <v>0</v>
      </c>
      <c r="S19" s="1">
        <v>0</v>
      </c>
      <c r="T19" s="1">
        <v>0</v>
      </c>
      <c r="U19" s="4">
        <v>0</v>
      </c>
      <c r="V19" s="4">
        <v>0</v>
      </c>
      <c r="W19" s="4">
        <v>0</v>
      </c>
      <c r="X19" s="4">
        <v>0</v>
      </c>
    </row>
    <row r="20" spans="2:24" x14ac:dyDescent="0.25">
      <c r="B20" s="1" t="s">
        <v>95</v>
      </c>
      <c r="C20" s="1">
        <v>37</v>
      </c>
      <c r="D20" s="1">
        <v>139</v>
      </c>
      <c r="E20" s="1">
        <v>122</v>
      </c>
      <c r="F20" s="1">
        <v>19</v>
      </c>
      <c r="G20" s="1">
        <v>38</v>
      </c>
      <c r="H20" s="1">
        <v>25</v>
      </c>
      <c r="I20" s="1">
        <v>8</v>
      </c>
      <c r="J20" s="1">
        <v>0</v>
      </c>
      <c r="K20" s="19">
        <v>5</v>
      </c>
      <c r="L20" s="1">
        <v>26</v>
      </c>
      <c r="M20" s="1">
        <v>11</v>
      </c>
      <c r="N20" s="1">
        <v>2</v>
      </c>
      <c r="O20" s="1">
        <v>27</v>
      </c>
      <c r="P20" s="1">
        <v>4</v>
      </c>
      <c r="Q20" s="1">
        <v>4</v>
      </c>
      <c r="R20" s="1">
        <v>7</v>
      </c>
      <c r="S20" s="1">
        <v>1</v>
      </c>
      <c r="T20" s="1">
        <v>0</v>
      </c>
      <c r="U20" s="4">
        <v>0.38400000000000001</v>
      </c>
      <c r="V20" s="4">
        <v>0.5</v>
      </c>
      <c r="W20" s="4">
        <v>0.88400000000000001</v>
      </c>
      <c r="X20" s="4">
        <v>0.311</v>
      </c>
    </row>
    <row r="21" spans="2:24" x14ac:dyDescent="0.25">
      <c r="B21" s="1" t="s">
        <v>53</v>
      </c>
      <c r="C21" s="1">
        <v>1</v>
      </c>
      <c r="D21" s="1">
        <v>3</v>
      </c>
      <c r="E21" s="1">
        <v>3</v>
      </c>
      <c r="F21" s="1">
        <v>1</v>
      </c>
      <c r="G21" s="1">
        <v>2</v>
      </c>
      <c r="H21" s="1">
        <v>2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4">
        <v>0.66700000000000004</v>
      </c>
      <c r="V21" s="4">
        <v>0.66700000000000004</v>
      </c>
      <c r="W21" s="4">
        <v>1.333</v>
      </c>
      <c r="X21" s="4">
        <v>0.66700000000000004</v>
      </c>
    </row>
    <row r="22" spans="2:24" x14ac:dyDescent="0.25">
      <c r="B22" s="1" t="s">
        <v>26</v>
      </c>
      <c r="C22" s="1">
        <v>39</v>
      </c>
      <c r="D22" s="1">
        <v>151</v>
      </c>
      <c r="E22" s="1">
        <v>124</v>
      </c>
      <c r="F22" s="1">
        <v>24</v>
      </c>
      <c r="G22" s="1">
        <v>34</v>
      </c>
      <c r="H22" s="1">
        <v>25</v>
      </c>
      <c r="I22" s="1">
        <v>9</v>
      </c>
      <c r="J22" s="1">
        <v>0</v>
      </c>
      <c r="K22" s="1">
        <v>0</v>
      </c>
      <c r="L22" s="1">
        <v>16</v>
      </c>
      <c r="M22" s="1">
        <v>22</v>
      </c>
      <c r="N22" s="1">
        <v>2</v>
      </c>
      <c r="O22" s="1">
        <v>19</v>
      </c>
      <c r="P22" s="1">
        <v>3</v>
      </c>
      <c r="Q22" s="1">
        <v>2</v>
      </c>
      <c r="R22" s="1">
        <v>4</v>
      </c>
      <c r="S22" s="1">
        <v>7</v>
      </c>
      <c r="T22" s="1">
        <v>1</v>
      </c>
      <c r="U22" s="4">
        <v>0.39100000000000001</v>
      </c>
      <c r="V22" s="4">
        <v>0.34699999999999998</v>
      </c>
      <c r="W22" s="4">
        <v>0.73799999999999999</v>
      </c>
      <c r="X22" s="4">
        <v>0.27400000000000002</v>
      </c>
    </row>
    <row r="23" spans="2:24" x14ac:dyDescent="0.25">
      <c r="B23" s="1" t="s">
        <v>50</v>
      </c>
      <c r="C23" s="1">
        <v>6</v>
      </c>
      <c r="D23" s="1">
        <v>18</v>
      </c>
      <c r="E23" s="1">
        <v>17</v>
      </c>
      <c r="F23" s="1">
        <v>4</v>
      </c>
      <c r="G23" s="1">
        <v>3</v>
      </c>
      <c r="H23" s="1">
        <v>1</v>
      </c>
      <c r="I23" s="1">
        <v>0</v>
      </c>
      <c r="J23" s="1">
        <v>0</v>
      </c>
      <c r="K23" s="1">
        <v>2</v>
      </c>
      <c r="L23" s="1">
        <v>5</v>
      </c>
      <c r="M23" s="1">
        <v>1</v>
      </c>
      <c r="N23" s="1">
        <v>0</v>
      </c>
      <c r="O23" s="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4">
        <v>0.222</v>
      </c>
      <c r="V23" s="4">
        <v>0.52900000000000003</v>
      </c>
      <c r="W23" s="4">
        <v>0.752</v>
      </c>
      <c r="X23" s="4">
        <v>0.17599999999999999</v>
      </c>
    </row>
    <row r="24" spans="2:24" x14ac:dyDescent="0.25">
      <c r="B24" s="46" t="s">
        <v>27</v>
      </c>
      <c r="C24" s="46">
        <v>7</v>
      </c>
      <c r="D24" s="46">
        <v>15</v>
      </c>
      <c r="E24" s="46">
        <v>14</v>
      </c>
      <c r="F24" s="46">
        <v>4</v>
      </c>
      <c r="G24" s="46">
        <v>4</v>
      </c>
      <c r="H24" s="46">
        <v>2</v>
      </c>
      <c r="I24" s="46">
        <v>2</v>
      </c>
      <c r="J24" s="46">
        <v>0</v>
      </c>
      <c r="K24" s="46">
        <v>0</v>
      </c>
      <c r="L24" s="46">
        <v>3</v>
      </c>
      <c r="M24" s="46">
        <v>0</v>
      </c>
      <c r="N24" s="46">
        <v>0</v>
      </c>
      <c r="O24" s="46">
        <v>3</v>
      </c>
      <c r="P24" s="46">
        <v>1</v>
      </c>
      <c r="Q24" s="46">
        <v>0</v>
      </c>
      <c r="R24" s="46">
        <v>0</v>
      </c>
      <c r="S24" s="46">
        <v>0</v>
      </c>
      <c r="T24" s="46">
        <v>0</v>
      </c>
      <c r="U24" s="47">
        <v>0.33300000000000002</v>
      </c>
      <c r="V24" s="47">
        <v>0.42899999999999999</v>
      </c>
      <c r="W24" s="47">
        <v>0.76200000000000001</v>
      </c>
      <c r="X24" s="47">
        <v>0.28599999999999998</v>
      </c>
    </row>
    <row r="25" spans="2:24" x14ac:dyDescent="0.25">
      <c r="B25" s="46" t="s">
        <v>60</v>
      </c>
      <c r="C25" s="46">
        <v>2</v>
      </c>
      <c r="D25" s="46">
        <v>3</v>
      </c>
      <c r="E25" s="46">
        <v>3</v>
      </c>
      <c r="F25" s="46">
        <v>2</v>
      </c>
      <c r="G25" s="46">
        <v>1</v>
      </c>
      <c r="H25" s="46">
        <v>1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7">
        <v>0.33300000000000002</v>
      </c>
      <c r="V25" s="47">
        <v>0.33300000000000002</v>
      </c>
      <c r="W25" s="47">
        <v>0.66700000000000004</v>
      </c>
      <c r="X25" s="47">
        <v>0.33300000000000002</v>
      </c>
    </row>
    <row r="26" spans="2:24" x14ac:dyDescent="0.25">
      <c r="B26" s="46" t="s">
        <v>56</v>
      </c>
      <c r="C26" s="46">
        <v>42</v>
      </c>
      <c r="D26" s="50">
        <v>182</v>
      </c>
      <c r="E26" s="46">
        <v>145</v>
      </c>
      <c r="F26" s="46">
        <v>31</v>
      </c>
      <c r="G26" s="50">
        <v>53</v>
      </c>
      <c r="H26" s="46">
        <v>36</v>
      </c>
      <c r="I26" s="50">
        <v>13</v>
      </c>
      <c r="J26" s="46">
        <v>3</v>
      </c>
      <c r="K26" s="46">
        <v>1</v>
      </c>
      <c r="L26" s="50">
        <v>45</v>
      </c>
      <c r="M26" s="46">
        <v>16</v>
      </c>
      <c r="N26" s="46">
        <v>2</v>
      </c>
      <c r="O26" s="46">
        <v>8</v>
      </c>
      <c r="P26" s="50">
        <v>19</v>
      </c>
      <c r="Q26" s="50">
        <v>8</v>
      </c>
      <c r="R26" s="46">
        <v>4</v>
      </c>
      <c r="S26" s="46">
        <v>15</v>
      </c>
      <c r="T26" s="46">
        <v>4</v>
      </c>
      <c r="U26" s="47">
        <v>0.48399999999999999</v>
      </c>
      <c r="V26" s="47">
        <v>0.51700000000000002</v>
      </c>
      <c r="W26" s="47">
        <v>1.0009999999999999</v>
      </c>
      <c r="X26" s="47">
        <v>0.36599999999999999</v>
      </c>
    </row>
    <row r="27" spans="2:24" x14ac:dyDescent="0.25">
      <c r="B27" s="46" t="s">
        <v>66</v>
      </c>
      <c r="C27" s="46">
        <v>1</v>
      </c>
      <c r="D27" s="46">
        <v>2</v>
      </c>
      <c r="E27" s="46">
        <v>2</v>
      </c>
      <c r="F27" s="46">
        <v>1</v>
      </c>
      <c r="G27" s="46">
        <v>1</v>
      </c>
      <c r="H27" s="46">
        <v>1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7">
        <v>0.5</v>
      </c>
      <c r="V27" s="47">
        <v>0.5</v>
      </c>
      <c r="W27" s="47">
        <v>1</v>
      </c>
      <c r="X27" s="47">
        <v>0.5</v>
      </c>
    </row>
    <row r="28" spans="2:24" x14ac:dyDescent="0.25">
      <c r="B28" s="46" t="s">
        <v>48</v>
      </c>
      <c r="C28" s="46">
        <v>2</v>
      </c>
      <c r="D28" s="46">
        <v>1</v>
      </c>
      <c r="E28" s="46">
        <v>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1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7">
        <v>0</v>
      </c>
      <c r="V28" s="47">
        <v>0</v>
      </c>
      <c r="W28" s="47">
        <v>0</v>
      </c>
      <c r="X28" s="47">
        <v>0</v>
      </c>
    </row>
    <row r="29" spans="2:24" x14ac:dyDescent="0.25">
      <c r="B29" s="1" t="s">
        <v>74</v>
      </c>
      <c r="C29" s="1">
        <v>1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4">
        <v>0</v>
      </c>
      <c r="V29" s="4">
        <v>0</v>
      </c>
      <c r="W29" s="4">
        <v>0</v>
      </c>
      <c r="X29" s="4">
        <v>0</v>
      </c>
    </row>
    <row r="30" spans="2:24" x14ac:dyDescent="0.25">
      <c r="B30" s="1" t="s">
        <v>28</v>
      </c>
      <c r="C30" s="1">
        <v>43</v>
      </c>
      <c r="D30" s="1">
        <v>157</v>
      </c>
      <c r="E30" s="1">
        <v>127</v>
      </c>
      <c r="F30" s="1">
        <v>30</v>
      </c>
      <c r="G30" s="1">
        <v>37</v>
      </c>
      <c r="H30" s="1">
        <v>24</v>
      </c>
      <c r="I30" s="19">
        <v>13</v>
      </c>
      <c r="J30" s="1">
        <v>0</v>
      </c>
      <c r="K30" s="1">
        <v>0</v>
      </c>
      <c r="L30" s="1">
        <v>21</v>
      </c>
      <c r="M30" s="19">
        <v>26</v>
      </c>
      <c r="N30" s="1">
        <v>2</v>
      </c>
      <c r="O30" s="1">
        <v>32</v>
      </c>
      <c r="P30" s="1">
        <v>2</v>
      </c>
      <c r="Q30" s="1">
        <v>4</v>
      </c>
      <c r="R30" s="1">
        <v>2</v>
      </c>
      <c r="S30" s="1">
        <v>7</v>
      </c>
      <c r="T30" s="1">
        <v>1</v>
      </c>
      <c r="U30" s="4">
        <v>0.41699999999999998</v>
      </c>
      <c r="V30" s="4">
        <v>0.39400000000000002</v>
      </c>
      <c r="W30" s="4">
        <v>0.81</v>
      </c>
      <c r="X30" s="4">
        <v>0.29099999999999998</v>
      </c>
    </row>
    <row r="31" spans="2:24" x14ac:dyDescent="0.25">
      <c r="B31" s="1" t="s">
        <v>63</v>
      </c>
      <c r="C31" s="1">
        <v>3</v>
      </c>
      <c r="D31" s="1">
        <v>1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4">
        <v>0</v>
      </c>
      <c r="V31" s="4">
        <v>0</v>
      </c>
      <c r="W31" s="4">
        <v>0</v>
      </c>
      <c r="X31" s="4">
        <v>0</v>
      </c>
    </row>
    <row r="32" spans="2:24" x14ac:dyDescent="0.25">
      <c r="B32" s="1" t="s">
        <v>57</v>
      </c>
      <c r="C32" s="1">
        <v>5</v>
      </c>
      <c r="D32" s="1">
        <v>15</v>
      </c>
      <c r="E32" s="1">
        <v>12</v>
      </c>
      <c r="F32" s="1">
        <v>1</v>
      </c>
      <c r="G32" s="1">
        <v>3</v>
      </c>
      <c r="H32" s="1">
        <v>3</v>
      </c>
      <c r="I32" s="1">
        <v>0</v>
      </c>
      <c r="J32" s="1">
        <v>0</v>
      </c>
      <c r="K32" s="1">
        <v>0</v>
      </c>
      <c r="L32" s="1">
        <v>0</v>
      </c>
      <c r="M32" s="1">
        <v>2</v>
      </c>
      <c r="N32" s="1">
        <v>0</v>
      </c>
      <c r="O32" s="1">
        <v>1</v>
      </c>
      <c r="P32" s="1">
        <v>1</v>
      </c>
      <c r="Q32" s="1">
        <v>0</v>
      </c>
      <c r="R32" s="1">
        <v>1</v>
      </c>
      <c r="S32" s="1">
        <v>0</v>
      </c>
      <c r="T32" s="1">
        <v>0</v>
      </c>
      <c r="U32" s="4">
        <v>0.4</v>
      </c>
      <c r="V32" s="4">
        <v>0.25</v>
      </c>
      <c r="W32" s="4">
        <v>0.65</v>
      </c>
      <c r="X32" s="4">
        <v>0.25</v>
      </c>
    </row>
    <row r="33" spans="2:24" x14ac:dyDescent="0.25">
      <c r="B33" s="1" t="s">
        <v>59</v>
      </c>
      <c r="C33" s="1">
        <v>15</v>
      </c>
      <c r="D33" s="1">
        <v>48</v>
      </c>
      <c r="E33" s="1">
        <v>39</v>
      </c>
      <c r="F33" s="1">
        <v>3</v>
      </c>
      <c r="G33" s="1">
        <v>6</v>
      </c>
      <c r="H33" s="1">
        <v>5</v>
      </c>
      <c r="I33" s="1">
        <v>1</v>
      </c>
      <c r="J33" s="1">
        <v>0</v>
      </c>
      <c r="K33" s="1">
        <v>0</v>
      </c>
      <c r="L33" s="1">
        <v>1</v>
      </c>
      <c r="M33" s="1">
        <v>9</v>
      </c>
      <c r="N33" s="1">
        <v>0</v>
      </c>
      <c r="O33" s="1">
        <v>11</v>
      </c>
      <c r="P33" s="1">
        <v>0</v>
      </c>
      <c r="Q33" s="1">
        <v>0</v>
      </c>
      <c r="R33" s="1">
        <v>4</v>
      </c>
      <c r="S33" s="1">
        <v>1</v>
      </c>
      <c r="T33" s="1">
        <v>0</v>
      </c>
      <c r="U33" s="4">
        <v>0.313</v>
      </c>
      <c r="V33" s="4">
        <v>0.17899999999999999</v>
      </c>
      <c r="W33" s="4">
        <v>0.49199999999999999</v>
      </c>
      <c r="X33" s="4">
        <v>0.154</v>
      </c>
    </row>
    <row r="34" spans="2:24" x14ac:dyDescent="0.25">
      <c r="B34" s="46" t="s">
        <v>96</v>
      </c>
      <c r="C34" s="46">
        <v>41</v>
      </c>
      <c r="D34" s="46">
        <v>152</v>
      </c>
      <c r="E34" s="46">
        <v>123</v>
      </c>
      <c r="F34" s="46">
        <v>23</v>
      </c>
      <c r="G34" s="46">
        <v>47</v>
      </c>
      <c r="H34" s="46">
        <v>34</v>
      </c>
      <c r="I34" s="46">
        <v>11</v>
      </c>
      <c r="J34" s="46">
        <v>0</v>
      </c>
      <c r="K34" s="46">
        <v>2</v>
      </c>
      <c r="L34" s="46">
        <v>38</v>
      </c>
      <c r="M34" s="46">
        <v>22</v>
      </c>
      <c r="N34" s="46">
        <v>2</v>
      </c>
      <c r="O34" s="46">
        <v>7</v>
      </c>
      <c r="P34" s="46">
        <v>5</v>
      </c>
      <c r="Q34" s="46">
        <v>1</v>
      </c>
      <c r="R34" s="46">
        <v>2</v>
      </c>
      <c r="S34" s="46">
        <v>3</v>
      </c>
      <c r="T34" s="46">
        <v>1</v>
      </c>
      <c r="U34" s="51">
        <v>0.48699999999999999</v>
      </c>
      <c r="V34" s="47">
        <v>0.52</v>
      </c>
      <c r="W34" s="47">
        <v>1.0069999999999999</v>
      </c>
      <c r="X34" s="47">
        <v>0.38200000000000001</v>
      </c>
    </row>
    <row r="35" spans="2:24" x14ac:dyDescent="0.25">
      <c r="B35" s="46" t="s">
        <v>134</v>
      </c>
      <c r="C35" s="50">
        <v>43</v>
      </c>
      <c r="D35" s="46">
        <v>168</v>
      </c>
      <c r="E35" s="50">
        <v>151</v>
      </c>
      <c r="F35" s="46">
        <v>29</v>
      </c>
      <c r="G35" s="46">
        <v>50</v>
      </c>
      <c r="H35" s="46">
        <v>33</v>
      </c>
      <c r="I35" s="46">
        <v>9</v>
      </c>
      <c r="J35" s="50">
        <v>6</v>
      </c>
      <c r="K35" s="46">
        <v>2</v>
      </c>
      <c r="L35" s="46">
        <v>29</v>
      </c>
      <c r="M35" s="46">
        <v>14</v>
      </c>
      <c r="N35" s="46">
        <v>3</v>
      </c>
      <c r="O35" s="46">
        <v>16</v>
      </c>
      <c r="P35" s="46">
        <v>0</v>
      </c>
      <c r="Q35" s="46">
        <v>3</v>
      </c>
      <c r="R35" s="46">
        <v>6</v>
      </c>
      <c r="S35" s="46">
        <v>15</v>
      </c>
      <c r="T35" s="46">
        <v>0</v>
      </c>
      <c r="U35" s="47">
        <v>0.38300000000000001</v>
      </c>
      <c r="V35" s="47">
        <v>0.51</v>
      </c>
      <c r="W35" s="47">
        <v>0.89300000000000002</v>
      </c>
      <c r="X35" s="47">
        <v>0.33100000000000002</v>
      </c>
    </row>
    <row r="36" spans="2:24" x14ac:dyDescent="0.25">
      <c r="B36" s="46" t="s">
        <v>58</v>
      </c>
      <c r="C36" s="46">
        <v>10</v>
      </c>
      <c r="D36" s="46">
        <v>32</v>
      </c>
      <c r="E36" s="46">
        <v>28</v>
      </c>
      <c r="F36" s="46">
        <v>13</v>
      </c>
      <c r="G36" s="46">
        <v>13</v>
      </c>
      <c r="H36" s="46">
        <v>7</v>
      </c>
      <c r="I36" s="46">
        <v>3</v>
      </c>
      <c r="J36" s="46">
        <v>1</v>
      </c>
      <c r="K36" s="46">
        <v>2</v>
      </c>
      <c r="L36" s="46">
        <v>6</v>
      </c>
      <c r="M36" s="46">
        <v>4</v>
      </c>
      <c r="N36" s="46">
        <v>0</v>
      </c>
      <c r="O36" s="50">
        <v>4</v>
      </c>
      <c r="P36" s="46">
        <v>0</v>
      </c>
      <c r="Q36" s="46">
        <v>2</v>
      </c>
      <c r="R36" s="46">
        <v>1</v>
      </c>
      <c r="S36" s="46">
        <v>0</v>
      </c>
      <c r="T36" s="46">
        <v>0</v>
      </c>
      <c r="U36" s="52">
        <v>0.53100000000000003</v>
      </c>
      <c r="V36" s="52">
        <v>0.85699999999999998</v>
      </c>
      <c r="W36" s="52">
        <v>1.3879999999999999</v>
      </c>
      <c r="X36" s="52">
        <v>0.46400000000000002</v>
      </c>
    </row>
    <row r="37" spans="2:24" x14ac:dyDescent="0.25">
      <c r="B37" s="2" t="s">
        <v>127</v>
      </c>
      <c r="C37" s="2">
        <v>47</v>
      </c>
      <c r="D37" s="2">
        <v>1735</v>
      </c>
      <c r="E37" s="2">
        <v>1470</v>
      </c>
      <c r="F37" s="2">
        <v>300</v>
      </c>
      <c r="G37" s="2">
        <v>464</v>
      </c>
      <c r="H37" s="2">
        <v>338</v>
      </c>
      <c r="I37" s="2">
        <v>95</v>
      </c>
      <c r="J37" s="2">
        <v>15</v>
      </c>
      <c r="K37" s="2">
        <v>16</v>
      </c>
      <c r="L37" s="2">
        <v>271</v>
      </c>
      <c r="M37" s="2">
        <v>177</v>
      </c>
      <c r="N37" s="2">
        <v>27</v>
      </c>
      <c r="O37" s="2">
        <v>246</v>
      </c>
      <c r="P37" s="2">
        <v>61</v>
      </c>
      <c r="Q37" s="2">
        <v>49</v>
      </c>
      <c r="R37" s="2">
        <v>53</v>
      </c>
      <c r="S37" s="2">
        <v>94</v>
      </c>
      <c r="T37" s="2">
        <v>12</v>
      </c>
      <c r="U37" s="2">
        <v>0.40799999999999997</v>
      </c>
      <c r="V37" s="2">
        <v>0.433</v>
      </c>
      <c r="W37" s="2">
        <v>0.84099999999999997</v>
      </c>
      <c r="X37" s="2">
        <v>0.316</v>
      </c>
    </row>
  </sheetData>
  <sortState xmlns:xlrd2="http://schemas.microsoft.com/office/spreadsheetml/2017/richdata2" ref="B4:X36">
    <sortCondition ref="B4:B36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D9DC-DB16-4A48-A3EA-36B017A89064}">
  <dimension ref="A2:R24"/>
  <sheetViews>
    <sheetView showGridLines="0" workbookViewId="0"/>
  </sheetViews>
  <sheetFormatPr defaultRowHeight="15" x14ac:dyDescent="0.25"/>
  <cols>
    <col min="1" max="1" width="9.140625" style="1"/>
    <col min="2" max="2" width="18" style="1" customWidth="1"/>
    <col min="3" max="16" width="5.7109375" style="1" customWidth="1"/>
    <col min="17" max="18" width="6.7109375" style="1" customWidth="1"/>
    <col min="19" max="16384" width="9.140625" style="1"/>
  </cols>
  <sheetData>
    <row r="2" spans="1:18" x14ac:dyDescent="0.25">
      <c r="A2" s="2" t="s">
        <v>131</v>
      </c>
    </row>
    <row r="3" spans="1:18" x14ac:dyDescent="0.25">
      <c r="A3" s="2" t="s">
        <v>132</v>
      </c>
      <c r="B3" s="2" t="s">
        <v>121</v>
      </c>
      <c r="C3" s="2" t="s">
        <v>1</v>
      </c>
      <c r="D3" s="2" t="s">
        <v>32</v>
      </c>
      <c r="E3" s="2" t="s">
        <v>33</v>
      </c>
      <c r="F3" s="2" t="s">
        <v>34</v>
      </c>
      <c r="G3" s="2" t="s">
        <v>35</v>
      </c>
      <c r="H3" s="2" t="s">
        <v>5</v>
      </c>
      <c r="I3" s="2" t="s">
        <v>9</v>
      </c>
      <c r="J3" s="2" t="s">
        <v>123</v>
      </c>
      <c r="K3" s="2" t="s">
        <v>11</v>
      </c>
      <c r="L3" s="2" t="s">
        <v>14</v>
      </c>
      <c r="M3" s="2" t="s">
        <v>37</v>
      </c>
      <c r="N3" s="2" t="s">
        <v>128</v>
      </c>
      <c r="O3" s="2" t="s">
        <v>129</v>
      </c>
      <c r="P3" s="2" t="s">
        <v>130</v>
      </c>
      <c r="Q3" s="2" t="s">
        <v>41</v>
      </c>
      <c r="R3" s="2" t="s">
        <v>42</v>
      </c>
    </row>
    <row r="4" spans="1:18" x14ac:dyDescent="0.25">
      <c r="B4" s="46" t="s">
        <v>109</v>
      </c>
      <c r="C4" s="46">
        <v>1</v>
      </c>
      <c r="D4" s="46">
        <v>1</v>
      </c>
      <c r="E4" s="46">
        <v>0</v>
      </c>
      <c r="F4" s="46">
        <v>4</v>
      </c>
      <c r="G4" s="46">
        <v>2</v>
      </c>
      <c r="H4" s="46">
        <v>5</v>
      </c>
      <c r="I4" s="46">
        <v>0</v>
      </c>
      <c r="J4" s="46">
        <v>1</v>
      </c>
      <c r="K4" s="46">
        <v>2</v>
      </c>
      <c r="L4" s="46">
        <v>0</v>
      </c>
      <c r="M4" s="46">
        <v>0</v>
      </c>
      <c r="N4" s="46">
        <v>0</v>
      </c>
      <c r="O4" s="46">
        <v>1</v>
      </c>
      <c r="P4" s="46">
        <v>0</v>
      </c>
      <c r="Q4" s="47">
        <v>4.5</v>
      </c>
      <c r="R4" s="47">
        <v>1.75</v>
      </c>
    </row>
    <row r="5" spans="1:18" x14ac:dyDescent="0.25">
      <c r="B5" s="46" t="s">
        <v>23</v>
      </c>
      <c r="C5" s="46">
        <v>1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7">
        <v>0</v>
      </c>
      <c r="R5" s="47">
        <v>0</v>
      </c>
    </row>
    <row r="6" spans="1:18" x14ac:dyDescent="0.25">
      <c r="B6" s="46" t="s">
        <v>24</v>
      </c>
      <c r="C6" s="50">
        <v>15</v>
      </c>
      <c r="D6" s="46">
        <v>8</v>
      </c>
      <c r="E6" s="46">
        <v>1</v>
      </c>
      <c r="F6" s="46">
        <v>55</v>
      </c>
      <c r="G6" s="46">
        <v>39</v>
      </c>
      <c r="H6" s="46">
        <v>74</v>
      </c>
      <c r="I6" s="46">
        <v>3</v>
      </c>
      <c r="J6" s="46">
        <v>43</v>
      </c>
      <c r="K6" s="46">
        <v>41</v>
      </c>
      <c r="L6" s="46">
        <v>12</v>
      </c>
      <c r="M6" s="46">
        <v>8</v>
      </c>
      <c r="N6" s="46">
        <v>3</v>
      </c>
      <c r="O6" s="46">
        <v>5</v>
      </c>
      <c r="P6" s="50">
        <v>1</v>
      </c>
      <c r="Q6" s="47">
        <v>6.3819999999999997</v>
      </c>
      <c r="R6" s="47">
        <v>2.0910000000000002</v>
      </c>
    </row>
    <row r="7" spans="1:18" x14ac:dyDescent="0.25">
      <c r="B7" s="46" t="s">
        <v>94</v>
      </c>
      <c r="C7" s="46">
        <v>3</v>
      </c>
      <c r="D7" s="46">
        <v>0</v>
      </c>
      <c r="E7" s="46">
        <v>0</v>
      </c>
      <c r="F7" s="46">
        <v>3</v>
      </c>
      <c r="G7" s="46">
        <v>7</v>
      </c>
      <c r="H7" s="46">
        <v>8</v>
      </c>
      <c r="I7" s="46">
        <v>0</v>
      </c>
      <c r="J7" s="46">
        <v>3</v>
      </c>
      <c r="K7" s="46">
        <v>5</v>
      </c>
      <c r="L7" s="46">
        <v>2</v>
      </c>
      <c r="M7" s="46">
        <v>1</v>
      </c>
      <c r="N7" s="46">
        <v>0</v>
      </c>
      <c r="O7" s="46">
        <v>0</v>
      </c>
      <c r="P7" s="46">
        <v>0</v>
      </c>
      <c r="Q7" s="47">
        <v>21</v>
      </c>
      <c r="R7" s="47">
        <v>4.3330000000000002</v>
      </c>
    </row>
    <row r="8" spans="1:18" x14ac:dyDescent="0.25">
      <c r="B8" s="46" t="s">
        <v>25</v>
      </c>
      <c r="C8" s="46">
        <v>13</v>
      </c>
      <c r="D8" s="46">
        <v>4</v>
      </c>
      <c r="E8" s="50">
        <v>2</v>
      </c>
      <c r="F8" s="46">
        <v>43.1</v>
      </c>
      <c r="G8" s="46">
        <v>30</v>
      </c>
      <c r="H8" s="46">
        <v>49</v>
      </c>
      <c r="I8" s="46">
        <v>1</v>
      </c>
      <c r="J8" s="46">
        <v>27</v>
      </c>
      <c r="K8" s="46">
        <v>35</v>
      </c>
      <c r="L8" s="46">
        <v>7</v>
      </c>
      <c r="M8" s="46">
        <v>10</v>
      </c>
      <c r="N8" s="46">
        <v>0</v>
      </c>
      <c r="O8" s="46">
        <v>2</v>
      </c>
      <c r="P8" s="46">
        <v>0</v>
      </c>
      <c r="Q8" s="47">
        <v>6.2309999999999999</v>
      </c>
      <c r="R8" s="47">
        <v>1.9379999999999999</v>
      </c>
    </row>
    <row r="9" spans="1:18" x14ac:dyDescent="0.25">
      <c r="B9" s="1" t="s">
        <v>52</v>
      </c>
      <c r="C9" s="1">
        <v>6</v>
      </c>
      <c r="D9" s="1">
        <v>4</v>
      </c>
      <c r="E9" s="1">
        <v>0</v>
      </c>
      <c r="F9" s="1">
        <v>20.100000000000001</v>
      </c>
      <c r="G9" s="1">
        <v>22</v>
      </c>
      <c r="H9" s="19">
        <v>23</v>
      </c>
      <c r="I9" s="1">
        <v>2</v>
      </c>
      <c r="J9" s="1">
        <v>11</v>
      </c>
      <c r="K9" s="1">
        <v>15</v>
      </c>
      <c r="L9" s="1">
        <v>3</v>
      </c>
      <c r="M9" s="19">
        <v>1</v>
      </c>
      <c r="N9" s="1">
        <v>0</v>
      </c>
      <c r="O9" s="1">
        <v>3</v>
      </c>
      <c r="P9" s="1">
        <v>0</v>
      </c>
      <c r="Q9" s="4">
        <v>9.7379999999999995</v>
      </c>
      <c r="R9" s="4">
        <v>1.869</v>
      </c>
    </row>
    <row r="10" spans="1:18" x14ac:dyDescent="0.25">
      <c r="B10" s="1" t="s">
        <v>54</v>
      </c>
      <c r="C10" s="1">
        <v>8</v>
      </c>
      <c r="D10" s="1">
        <v>4</v>
      </c>
      <c r="E10" s="1">
        <v>0</v>
      </c>
      <c r="F10" s="1">
        <v>25.1</v>
      </c>
      <c r="G10" s="1">
        <v>15</v>
      </c>
      <c r="H10" s="1">
        <v>28</v>
      </c>
      <c r="I10" s="1">
        <v>2</v>
      </c>
      <c r="J10" s="1">
        <v>8</v>
      </c>
      <c r="K10" s="19">
        <v>13</v>
      </c>
      <c r="L10" s="19">
        <v>0</v>
      </c>
      <c r="M10" s="1">
        <v>2</v>
      </c>
      <c r="N10" s="1">
        <v>0</v>
      </c>
      <c r="O10" s="1">
        <v>2</v>
      </c>
      <c r="P10" s="1">
        <v>0</v>
      </c>
      <c r="Q10" s="4">
        <v>5.3289999999999997</v>
      </c>
      <c r="R10" s="4">
        <v>1.6180000000000001</v>
      </c>
    </row>
    <row r="11" spans="1:18" x14ac:dyDescent="0.25">
      <c r="B11" s="1" t="s">
        <v>125</v>
      </c>
      <c r="C11" s="1">
        <v>1</v>
      </c>
      <c r="D11" s="1">
        <v>0</v>
      </c>
      <c r="E11" s="1">
        <v>0</v>
      </c>
      <c r="F11" s="1">
        <v>3.2</v>
      </c>
      <c r="G11" s="1">
        <v>3</v>
      </c>
      <c r="H11" s="1">
        <v>4</v>
      </c>
      <c r="I11" s="1">
        <v>1</v>
      </c>
      <c r="J11" s="1">
        <v>4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4">
        <v>7.3639999999999999</v>
      </c>
      <c r="R11" s="4">
        <v>1.091</v>
      </c>
    </row>
    <row r="12" spans="1:18" x14ac:dyDescent="0.25">
      <c r="B12" s="1" t="s">
        <v>95</v>
      </c>
      <c r="C12" s="19">
        <v>15</v>
      </c>
      <c r="D12" s="1">
        <v>10</v>
      </c>
      <c r="E12" s="19">
        <v>2</v>
      </c>
      <c r="F12" s="1">
        <v>62.2</v>
      </c>
      <c r="G12" s="1">
        <v>28</v>
      </c>
      <c r="H12" s="1">
        <v>63</v>
      </c>
      <c r="I12" s="1">
        <v>3</v>
      </c>
      <c r="J12" s="19">
        <v>50</v>
      </c>
      <c r="K12" s="1">
        <v>38</v>
      </c>
      <c r="L12" s="1">
        <v>5</v>
      </c>
      <c r="M12" s="1">
        <v>5</v>
      </c>
      <c r="N12" s="19">
        <v>7</v>
      </c>
      <c r="O12" s="1">
        <v>3</v>
      </c>
      <c r="P12" s="19">
        <v>1</v>
      </c>
      <c r="Q12" s="42">
        <v>4.0209999999999999</v>
      </c>
      <c r="R12" s="4">
        <v>1.6120000000000001</v>
      </c>
    </row>
    <row r="13" spans="1:18" x14ac:dyDescent="0.25">
      <c r="B13" s="1" t="s">
        <v>26</v>
      </c>
      <c r="C13" s="1">
        <v>4</v>
      </c>
      <c r="D13" s="1">
        <v>0</v>
      </c>
      <c r="E13" s="1">
        <v>0</v>
      </c>
      <c r="F13" s="1">
        <v>9</v>
      </c>
      <c r="G13" s="1">
        <v>9</v>
      </c>
      <c r="H13" s="1">
        <v>10</v>
      </c>
      <c r="I13" s="1">
        <v>0</v>
      </c>
      <c r="J13" s="1">
        <v>9</v>
      </c>
      <c r="K13" s="1">
        <v>9</v>
      </c>
      <c r="L13" s="1">
        <v>4</v>
      </c>
      <c r="M13" s="1">
        <v>0</v>
      </c>
      <c r="N13" s="1">
        <v>1</v>
      </c>
      <c r="O13" s="1">
        <v>0</v>
      </c>
      <c r="P13" s="1">
        <v>0</v>
      </c>
      <c r="Q13" s="4">
        <v>9</v>
      </c>
      <c r="R13" s="4">
        <v>2.1110000000000002</v>
      </c>
    </row>
    <row r="14" spans="1:18" x14ac:dyDescent="0.25">
      <c r="B14" s="46" t="s">
        <v>50</v>
      </c>
      <c r="C14" s="46">
        <v>2</v>
      </c>
      <c r="D14" s="46">
        <v>0</v>
      </c>
      <c r="E14" s="46">
        <v>0</v>
      </c>
      <c r="F14" s="46">
        <v>2</v>
      </c>
      <c r="G14" s="46">
        <v>4</v>
      </c>
      <c r="H14" s="46">
        <v>5</v>
      </c>
      <c r="I14" s="46">
        <v>0</v>
      </c>
      <c r="J14" s="46">
        <v>0</v>
      </c>
      <c r="K14" s="46">
        <v>1</v>
      </c>
      <c r="L14" s="46">
        <v>1</v>
      </c>
      <c r="M14" s="46">
        <v>1</v>
      </c>
      <c r="N14" s="46">
        <v>0</v>
      </c>
      <c r="O14" s="46">
        <v>0</v>
      </c>
      <c r="P14" s="46">
        <v>0</v>
      </c>
      <c r="Q14" s="47">
        <v>18</v>
      </c>
      <c r="R14" s="47">
        <v>3</v>
      </c>
    </row>
    <row r="15" spans="1:18" x14ac:dyDescent="0.25">
      <c r="B15" s="46" t="s">
        <v>56</v>
      </c>
      <c r="C15" s="46">
        <v>1</v>
      </c>
      <c r="D15" s="46">
        <v>0</v>
      </c>
      <c r="E15" s="46">
        <v>0</v>
      </c>
      <c r="F15" s="46">
        <v>0.1</v>
      </c>
      <c r="G15" s="46">
        <v>0</v>
      </c>
      <c r="H15" s="46">
        <v>0</v>
      </c>
      <c r="I15" s="46">
        <v>0</v>
      </c>
      <c r="J15" s="46">
        <v>0</v>
      </c>
      <c r="K15" s="46">
        <v>1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7">
        <v>0</v>
      </c>
      <c r="R15" s="47">
        <v>3</v>
      </c>
    </row>
    <row r="16" spans="1:18" x14ac:dyDescent="0.25">
      <c r="B16" s="46" t="s">
        <v>48</v>
      </c>
      <c r="C16" s="46">
        <v>14</v>
      </c>
      <c r="D16" s="50">
        <v>12</v>
      </c>
      <c r="E16" s="46">
        <v>1</v>
      </c>
      <c r="F16" s="50">
        <v>69.099999999999994</v>
      </c>
      <c r="G16" s="46">
        <v>37</v>
      </c>
      <c r="H16" s="46">
        <v>76</v>
      </c>
      <c r="I16" s="46">
        <v>4</v>
      </c>
      <c r="J16" s="46">
        <v>40</v>
      </c>
      <c r="K16" s="46">
        <v>24</v>
      </c>
      <c r="L16" s="46">
        <v>9</v>
      </c>
      <c r="M16" s="46">
        <v>5</v>
      </c>
      <c r="N16" s="46">
        <v>6</v>
      </c>
      <c r="O16" s="46">
        <v>3</v>
      </c>
      <c r="P16" s="50">
        <v>1</v>
      </c>
      <c r="Q16" s="47">
        <v>4.8029999999999999</v>
      </c>
      <c r="R16" s="52">
        <v>1.4419999999999999</v>
      </c>
    </row>
    <row r="17" spans="2:18" x14ac:dyDescent="0.25">
      <c r="B17" s="46" t="s">
        <v>74</v>
      </c>
      <c r="C17" s="46">
        <v>4</v>
      </c>
      <c r="D17" s="46">
        <v>0</v>
      </c>
      <c r="E17" s="46">
        <v>0</v>
      </c>
      <c r="F17" s="46">
        <v>4.0999999999999996</v>
      </c>
      <c r="G17" s="46">
        <v>3</v>
      </c>
      <c r="H17" s="46">
        <v>2</v>
      </c>
      <c r="I17" s="46">
        <v>0</v>
      </c>
      <c r="J17" s="46">
        <v>5</v>
      </c>
      <c r="K17" s="46">
        <v>8</v>
      </c>
      <c r="L17" s="46">
        <v>1</v>
      </c>
      <c r="M17" s="46">
        <v>2</v>
      </c>
      <c r="N17" s="46">
        <v>1</v>
      </c>
      <c r="O17" s="46">
        <v>1</v>
      </c>
      <c r="P17" s="46">
        <v>0</v>
      </c>
      <c r="Q17" s="47">
        <v>6.2309999999999999</v>
      </c>
      <c r="R17" s="47">
        <v>2.3079999999999998</v>
      </c>
    </row>
    <row r="18" spans="2:18" x14ac:dyDescent="0.25">
      <c r="B18" s="46" t="s">
        <v>28</v>
      </c>
      <c r="C18" s="46">
        <v>1</v>
      </c>
      <c r="D18" s="46">
        <v>0</v>
      </c>
      <c r="E18" s="46">
        <v>0</v>
      </c>
      <c r="F18" s="46">
        <v>1</v>
      </c>
      <c r="G18" s="46">
        <v>5</v>
      </c>
      <c r="H18" s="46">
        <v>3</v>
      </c>
      <c r="I18" s="46">
        <v>0</v>
      </c>
      <c r="J18" s="46">
        <v>1</v>
      </c>
      <c r="K18" s="46">
        <v>4</v>
      </c>
      <c r="L18" s="46">
        <v>1</v>
      </c>
      <c r="M18" s="46">
        <v>1</v>
      </c>
      <c r="N18" s="46">
        <v>0</v>
      </c>
      <c r="O18" s="46">
        <v>0</v>
      </c>
      <c r="P18" s="46">
        <v>0</v>
      </c>
      <c r="Q18" s="47">
        <v>45</v>
      </c>
      <c r="R18" s="47">
        <v>7</v>
      </c>
    </row>
    <row r="19" spans="2:18" x14ac:dyDescent="0.25">
      <c r="B19" s="1" t="s">
        <v>67</v>
      </c>
      <c r="C19" s="1">
        <v>1</v>
      </c>
      <c r="D19" s="1">
        <v>1</v>
      </c>
      <c r="E19" s="1">
        <v>0</v>
      </c>
      <c r="F19" s="1">
        <v>3</v>
      </c>
      <c r="G19" s="1">
        <v>3</v>
      </c>
      <c r="H19" s="1">
        <v>4</v>
      </c>
      <c r="I19" s="1">
        <v>0</v>
      </c>
      <c r="J19" s="1">
        <v>1</v>
      </c>
      <c r="K19" s="1">
        <v>3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4">
        <v>9</v>
      </c>
      <c r="R19" s="4">
        <v>2.3330000000000002</v>
      </c>
    </row>
    <row r="20" spans="2:18" x14ac:dyDescent="0.25">
      <c r="B20" s="1" t="s">
        <v>63</v>
      </c>
      <c r="C20" s="1">
        <v>3</v>
      </c>
      <c r="D20" s="1">
        <v>0</v>
      </c>
      <c r="E20" s="1">
        <v>0</v>
      </c>
      <c r="F20" s="1">
        <v>5.2</v>
      </c>
      <c r="G20" s="1">
        <v>6</v>
      </c>
      <c r="H20" s="1">
        <v>10</v>
      </c>
      <c r="I20" s="1">
        <v>3</v>
      </c>
      <c r="J20" s="1">
        <v>5</v>
      </c>
      <c r="K20" s="1">
        <v>7</v>
      </c>
      <c r="L20" s="1">
        <v>0</v>
      </c>
      <c r="M20" s="1">
        <v>0</v>
      </c>
      <c r="N20" s="1">
        <v>0</v>
      </c>
      <c r="O20" s="1">
        <v>1</v>
      </c>
      <c r="P20" s="1">
        <v>1</v>
      </c>
      <c r="Q20" s="4">
        <v>9.5289999999999999</v>
      </c>
      <c r="R20" s="4">
        <v>3</v>
      </c>
    </row>
    <row r="21" spans="2:18" x14ac:dyDescent="0.25">
      <c r="B21" s="1" t="s">
        <v>59</v>
      </c>
      <c r="C21" s="1">
        <v>8</v>
      </c>
      <c r="D21" s="1">
        <v>2</v>
      </c>
      <c r="E21" s="1">
        <v>0</v>
      </c>
      <c r="F21" s="1">
        <v>26.1</v>
      </c>
      <c r="G21" s="19">
        <v>13</v>
      </c>
      <c r="H21" s="1">
        <v>26</v>
      </c>
      <c r="I21" s="19">
        <v>0</v>
      </c>
      <c r="J21" s="1">
        <v>11</v>
      </c>
      <c r="K21" s="1">
        <v>18</v>
      </c>
      <c r="L21" s="1">
        <v>1</v>
      </c>
      <c r="M21" s="19">
        <v>1</v>
      </c>
      <c r="N21" s="1">
        <v>4</v>
      </c>
      <c r="O21" s="19">
        <v>1</v>
      </c>
      <c r="P21" s="1">
        <v>0</v>
      </c>
      <c r="Q21" s="4">
        <v>4.4429999999999996</v>
      </c>
      <c r="R21" s="4">
        <v>1.671</v>
      </c>
    </row>
    <row r="22" spans="2:18" x14ac:dyDescent="0.25">
      <c r="B22" s="1" t="s">
        <v>96</v>
      </c>
      <c r="C22" s="1">
        <v>4</v>
      </c>
      <c r="D22" s="1">
        <v>0</v>
      </c>
      <c r="E22" s="1">
        <v>0</v>
      </c>
      <c r="F22" s="1">
        <v>3.1</v>
      </c>
      <c r="G22" s="1">
        <v>5</v>
      </c>
      <c r="H22" s="1">
        <v>2</v>
      </c>
      <c r="I22" s="1">
        <v>0</v>
      </c>
      <c r="J22" s="1">
        <v>3</v>
      </c>
      <c r="K22" s="1">
        <v>10</v>
      </c>
      <c r="L22" s="1">
        <v>4</v>
      </c>
      <c r="M22" s="1">
        <v>2</v>
      </c>
      <c r="N22" s="1">
        <v>0</v>
      </c>
      <c r="O22" s="1">
        <v>0</v>
      </c>
      <c r="P22" s="1">
        <v>1</v>
      </c>
      <c r="Q22" s="4">
        <v>13.5</v>
      </c>
      <c r="R22" s="4">
        <v>3.6</v>
      </c>
    </row>
    <row r="23" spans="2:18" x14ac:dyDescent="0.25">
      <c r="B23" s="1" t="s">
        <v>134</v>
      </c>
      <c r="C23" s="1">
        <v>2</v>
      </c>
      <c r="D23" s="1">
        <v>0</v>
      </c>
      <c r="E23" s="1">
        <v>0</v>
      </c>
      <c r="F23" s="1">
        <v>2.2000000000000002</v>
      </c>
      <c r="G23" s="1">
        <v>4</v>
      </c>
      <c r="H23" s="1">
        <v>4</v>
      </c>
      <c r="I23" s="1">
        <v>0</v>
      </c>
      <c r="J23" s="1">
        <v>2</v>
      </c>
      <c r="K23" s="1">
        <v>8</v>
      </c>
      <c r="L23" s="1">
        <v>0</v>
      </c>
      <c r="M23" s="1">
        <v>2</v>
      </c>
      <c r="N23" s="1">
        <v>0</v>
      </c>
      <c r="O23" s="1">
        <v>0</v>
      </c>
      <c r="P23" s="1">
        <v>0</v>
      </c>
      <c r="Q23" s="4">
        <v>13.5</v>
      </c>
      <c r="R23" s="4">
        <v>4.5</v>
      </c>
    </row>
    <row r="24" spans="2:18" x14ac:dyDescent="0.25">
      <c r="B24" s="2" t="s">
        <v>126</v>
      </c>
      <c r="C24" s="2">
        <v>47</v>
      </c>
      <c r="D24" s="2">
        <v>47</v>
      </c>
      <c r="E24" s="2">
        <f>SUM(E4:E23)</f>
        <v>6</v>
      </c>
      <c r="F24" s="2">
        <v>344.1</v>
      </c>
      <c r="G24" s="2">
        <v>232</v>
      </c>
      <c r="H24" s="2">
        <v>397</v>
      </c>
      <c r="I24" s="2">
        <f>SUM(I4:I23)</f>
        <v>19</v>
      </c>
      <c r="J24" s="2">
        <v>224</v>
      </c>
      <c r="K24" s="2">
        <v>242</v>
      </c>
      <c r="L24" s="2">
        <v>50</v>
      </c>
      <c r="M24" s="2">
        <f>SUM(M4:M23)</f>
        <v>41</v>
      </c>
      <c r="N24" s="2">
        <v>22</v>
      </c>
      <c r="O24" s="2">
        <v>23</v>
      </c>
      <c r="P24" s="2">
        <v>5</v>
      </c>
      <c r="Q24" s="3">
        <v>6.0640000000000001</v>
      </c>
      <c r="R24" s="3">
        <v>1.8560000000000001</v>
      </c>
    </row>
  </sheetData>
  <sortState xmlns:xlrd2="http://schemas.microsoft.com/office/spreadsheetml/2017/richdata2" ref="B4:R23">
    <sortCondition ref="B4:B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DFE2-6DD7-48C9-937F-64DC5735CEC2}">
  <dimension ref="A1:W31"/>
  <sheetViews>
    <sheetView showGridLines="0" workbookViewId="0">
      <selection activeCell="A2" sqref="A2"/>
    </sheetView>
  </sheetViews>
  <sheetFormatPr defaultRowHeight="15" x14ac:dyDescent="0.25"/>
  <cols>
    <col min="1" max="1" width="11.7109375" style="5" bestFit="1" customWidth="1"/>
    <col min="2" max="2" width="4" style="1" customWidth="1"/>
    <col min="3" max="3" width="6.140625" style="1" customWidth="1"/>
    <col min="4" max="4" width="6.85546875" style="1" customWidth="1"/>
    <col min="5" max="5" width="7.28515625" style="1" bestFit="1" customWidth="1"/>
    <col min="6" max="9" width="4" style="1" customWidth="1"/>
    <col min="10" max="11" width="5.42578125" style="1" customWidth="1"/>
    <col min="12" max="12" width="4" style="1" customWidth="1"/>
    <col min="13" max="13" width="5.28515625" style="1" customWidth="1"/>
    <col min="14" max="14" width="5" style="1" customWidth="1"/>
    <col min="15" max="15" width="4" style="1" customWidth="1"/>
    <col min="16" max="16" width="6.140625" style="1" customWidth="1"/>
    <col min="17" max="17" width="6.7109375" style="1" customWidth="1"/>
    <col min="18" max="19" width="4" style="1" customWidth="1"/>
    <col min="20" max="23" width="5.5703125" style="1" bestFit="1" customWidth="1"/>
  </cols>
  <sheetData>
    <row r="1" spans="1:23" ht="15.75" x14ac:dyDescent="0.25">
      <c r="B1" s="15" t="s">
        <v>114</v>
      </c>
    </row>
    <row r="2" spans="1:23" ht="18.75" x14ac:dyDescent="0.3">
      <c r="B2" s="5"/>
      <c r="C2" s="5"/>
      <c r="D2" s="5"/>
      <c r="E2" s="5"/>
      <c r="F2" s="5"/>
      <c r="G2" s="5"/>
      <c r="H2" s="5"/>
      <c r="I2" s="5"/>
      <c r="K2" s="45" t="s">
        <v>120</v>
      </c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</row>
    <row r="3" spans="1:2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</row>
    <row r="4" spans="1:23" x14ac:dyDescent="0.25">
      <c r="A4" s="46" t="s">
        <v>68</v>
      </c>
      <c r="B4" s="46">
        <v>75</v>
      </c>
      <c r="C4" s="46">
        <v>279</v>
      </c>
      <c r="D4" s="46">
        <v>241</v>
      </c>
      <c r="E4" s="46">
        <v>50</v>
      </c>
      <c r="F4" s="46">
        <v>74</v>
      </c>
      <c r="G4" s="46">
        <v>45</v>
      </c>
      <c r="H4" s="46">
        <v>22</v>
      </c>
      <c r="I4" s="46">
        <v>3</v>
      </c>
      <c r="J4" s="46">
        <v>5</v>
      </c>
      <c r="K4" s="46">
        <v>47</v>
      </c>
      <c r="L4" s="46">
        <v>33</v>
      </c>
      <c r="M4" s="46">
        <v>4</v>
      </c>
      <c r="N4" s="46">
        <v>41</v>
      </c>
      <c r="O4" s="46">
        <v>5</v>
      </c>
      <c r="P4" s="46">
        <v>8</v>
      </c>
      <c r="Q4" s="46">
        <v>9</v>
      </c>
      <c r="R4" s="46">
        <v>12</v>
      </c>
      <c r="S4" s="46">
        <v>2</v>
      </c>
      <c r="T4" s="47">
        <v>0.44800000000000001</v>
      </c>
      <c r="U4" s="47">
        <v>0.48962655601659749</v>
      </c>
      <c r="V4" s="47">
        <v>0.9376265560165975</v>
      </c>
      <c r="W4" s="47">
        <v>0.30705394190871371</v>
      </c>
    </row>
    <row r="5" spans="1:23" x14ac:dyDescent="0.25">
      <c r="A5" s="46" t="s">
        <v>69</v>
      </c>
      <c r="B5" s="46">
        <v>93</v>
      </c>
      <c r="C5" s="46">
        <v>326</v>
      </c>
      <c r="D5" s="46">
        <v>291</v>
      </c>
      <c r="E5" s="46">
        <v>45</v>
      </c>
      <c r="F5" s="46">
        <v>88</v>
      </c>
      <c r="G5" s="46">
        <v>72</v>
      </c>
      <c r="H5" s="46">
        <v>13</v>
      </c>
      <c r="I5" s="46">
        <v>2</v>
      </c>
      <c r="J5" s="46">
        <v>1</v>
      </c>
      <c r="K5" s="46">
        <v>38</v>
      </c>
      <c r="L5" s="46">
        <v>30</v>
      </c>
      <c r="M5" s="46">
        <v>6</v>
      </c>
      <c r="N5" s="46">
        <v>36</v>
      </c>
      <c r="O5" s="46">
        <v>7</v>
      </c>
      <c r="P5" s="46">
        <v>13</v>
      </c>
      <c r="Q5" s="46">
        <v>10</v>
      </c>
      <c r="R5" s="46">
        <v>26</v>
      </c>
      <c r="S5" s="46">
        <v>3</v>
      </c>
      <c r="T5" s="47">
        <v>0.41118421052631576</v>
      </c>
      <c r="U5" s="47">
        <v>0.37113402061855671</v>
      </c>
      <c r="V5" s="47">
        <v>0.78231823114487242</v>
      </c>
      <c r="W5" s="47">
        <v>0.30240549828178692</v>
      </c>
    </row>
    <row r="6" spans="1:23" x14ac:dyDescent="0.25">
      <c r="A6" s="1" t="s">
        <v>72</v>
      </c>
      <c r="B6" s="1">
        <v>64</v>
      </c>
      <c r="C6" s="1">
        <v>256</v>
      </c>
      <c r="D6" s="1">
        <v>230</v>
      </c>
      <c r="E6" s="1">
        <v>45</v>
      </c>
      <c r="F6" s="1">
        <v>71</v>
      </c>
      <c r="G6" s="1">
        <v>48</v>
      </c>
      <c r="H6" s="1">
        <v>20</v>
      </c>
      <c r="I6" s="1">
        <v>2</v>
      </c>
      <c r="J6" s="1">
        <v>1</v>
      </c>
      <c r="K6" s="1">
        <v>42</v>
      </c>
      <c r="L6" s="1">
        <v>20</v>
      </c>
      <c r="M6" s="1">
        <v>8</v>
      </c>
      <c r="N6" s="1">
        <v>36</v>
      </c>
      <c r="O6" s="1">
        <v>8</v>
      </c>
      <c r="P6" s="1">
        <v>7</v>
      </c>
      <c r="Q6" s="1">
        <v>7</v>
      </c>
      <c r="R6" s="1">
        <v>14</v>
      </c>
      <c r="S6" s="1">
        <v>2</v>
      </c>
      <c r="T6" s="4">
        <v>0.40243902439024393</v>
      </c>
      <c r="U6" s="4">
        <v>0.42608695652173911</v>
      </c>
      <c r="V6" s="4">
        <v>0.82852598091198304</v>
      </c>
      <c r="W6" s="4">
        <v>0.30869565217391304</v>
      </c>
    </row>
    <row r="7" spans="1:23" x14ac:dyDescent="0.25">
      <c r="A7" s="1" t="s">
        <v>78</v>
      </c>
      <c r="B7" s="1">
        <v>45</v>
      </c>
      <c r="C7" s="1">
        <v>128</v>
      </c>
      <c r="D7" s="1">
        <v>115</v>
      </c>
      <c r="E7" s="1">
        <v>25</v>
      </c>
      <c r="F7" s="1">
        <v>43</v>
      </c>
      <c r="G7" s="1">
        <v>24</v>
      </c>
      <c r="H7" s="1">
        <v>13</v>
      </c>
      <c r="I7" s="1">
        <v>2</v>
      </c>
      <c r="J7" s="1">
        <v>1</v>
      </c>
      <c r="K7" s="1">
        <v>22</v>
      </c>
      <c r="L7" s="1">
        <v>12</v>
      </c>
      <c r="M7" s="1">
        <v>1</v>
      </c>
      <c r="N7" s="1">
        <v>26</v>
      </c>
      <c r="O7" s="1">
        <v>6</v>
      </c>
      <c r="P7" s="1">
        <v>2</v>
      </c>
      <c r="Q7" s="1">
        <v>3</v>
      </c>
      <c r="R7" s="1">
        <v>6</v>
      </c>
      <c r="S7" s="1">
        <v>1</v>
      </c>
      <c r="T7" s="4">
        <v>0.5</v>
      </c>
      <c r="U7" s="4">
        <v>0.52173913043478259</v>
      </c>
      <c r="V7" s="4">
        <v>1.0217391304347827</v>
      </c>
      <c r="W7" s="4">
        <v>0.37391304347826088</v>
      </c>
    </row>
    <row r="8" spans="1:23" x14ac:dyDescent="0.25">
      <c r="A8" s="1"/>
      <c r="T8" s="4"/>
      <c r="U8" s="4"/>
      <c r="V8" s="4"/>
      <c r="W8" s="4"/>
    </row>
    <row r="9" spans="1:23" ht="18.75" x14ac:dyDescent="0.3">
      <c r="J9" s="45" t="s">
        <v>119</v>
      </c>
      <c r="T9" s="4"/>
      <c r="U9" s="4"/>
      <c r="V9" s="4"/>
      <c r="W9" s="4"/>
    </row>
    <row r="10" spans="1:23" x14ac:dyDescent="0.25">
      <c r="A10" s="46" t="s">
        <v>71</v>
      </c>
      <c r="B10" s="46">
        <v>47</v>
      </c>
      <c r="C10" s="46">
        <v>133</v>
      </c>
      <c r="D10" s="46">
        <v>108</v>
      </c>
      <c r="E10" s="46">
        <v>30</v>
      </c>
      <c r="F10" s="46">
        <v>36</v>
      </c>
      <c r="G10" s="46">
        <v>27</v>
      </c>
      <c r="H10" s="46">
        <v>6</v>
      </c>
      <c r="I10" s="46">
        <v>2</v>
      </c>
      <c r="J10" s="46">
        <v>1</v>
      </c>
      <c r="K10" s="46">
        <v>22</v>
      </c>
      <c r="L10" s="46">
        <v>23</v>
      </c>
      <c r="M10" s="46">
        <v>0</v>
      </c>
      <c r="N10" s="46">
        <v>15</v>
      </c>
      <c r="O10" s="46">
        <v>4</v>
      </c>
      <c r="P10" s="46">
        <v>3</v>
      </c>
      <c r="Q10" s="46">
        <v>4</v>
      </c>
      <c r="R10" s="46">
        <v>6</v>
      </c>
      <c r="S10" s="46">
        <v>0</v>
      </c>
      <c r="T10" s="47">
        <v>0.5625</v>
      </c>
      <c r="U10" s="47">
        <v>0.45370370370370372</v>
      </c>
      <c r="V10" s="47">
        <v>1.0162037037037037</v>
      </c>
      <c r="W10" s="47">
        <v>0.33333333333333331</v>
      </c>
    </row>
    <row r="11" spans="1:23" x14ac:dyDescent="0.25">
      <c r="A11" s="46" t="s">
        <v>75</v>
      </c>
      <c r="B11" s="46">
        <v>21</v>
      </c>
      <c r="C11" s="46">
        <v>68</v>
      </c>
      <c r="D11" s="46">
        <v>60</v>
      </c>
      <c r="E11" s="46">
        <v>7</v>
      </c>
      <c r="F11" s="46">
        <v>15</v>
      </c>
      <c r="G11" s="46">
        <v>11</v>
      </c>
      <c r="H11" s="46">
        <v>1</v>
      </c>
      <c r="I11" s="46">
        <v>0</v>
      </c>
      <c r="J11" s="46">
        <v>0</v>
      </c>
      <c r="K11" s="46">
        <v>6</v>
      </c>
      <c r="L11" s="46">
        <v>8</v>
      </c>
      <c r="M11" s="46">
        <v>1</v>
      </c>
      <c r="N11" s="46">
        <v>10</v>
      </c>
      <c r="O11" s="46">
        <v>2</v>
      </c>
      <c r="P11" s="46">
        <v>2</v>
      </c>
      <c r="Q11" s="46">
        <v>2</v>
      </c>
      <c r="R11" s="46">
        <v>1</v>
      </c>
      <c r="S11" s="46">
        <v>1</v>
      </c>
      <c r="T11" s="47">
        <v>0.3968253968253968</v>
      </c>
      <c r="U11" s="47">
        <v>0.21666666666666667</v>
      </c>
      <c r="V11" s="47">
        <v>0.61349206349206353</v>
      </c>
      <c r="W11" s="47">
        <v>0.25</v>
      </c>
    </row>
    <row r="12" spans="1:23" x14ac:dyDescent="0.25">
      <c r="A12" s="1" t="s">
        <v>76</v>
      </c>
      <c r="B12" s="1">
        <v>52</v>
      </c>
      <c r="C12" s="1">
        <v>163</v>
      </c>
      <c r="D12" s="1">
        <v>151</v>
      </c>
      <c r="E12" s="1">
        <v>48</v>
      </c>
      <c r="F12" s="1">
        <v>60</v>
      </c>
      <c r="G12" s="1">
        <v>36</v>
      </c>
      <c r="H12" s="1">
        <v>15</v>
      </c>
      <c r="I12" s="1">
        <v>2</v>
      </c>
      <c r="J12" s="1">
        <v>6</v>
      </c>
      <c r="K12" s="1">
        <v>43</v>
      </c>
      <c r="L12" s="1">
        <v>11</v>
      </c>
      <c r="M12" s="1">
        <v>1</v>
      </c>
      <c r="N12" s="1">
        <v>13</v>
      </c>
      <c r="O12" s="1">
        <v>8</v>
      </c>
      <c r="P12" s="1">
        <v>3</v>
      </c>
      <c r="Q12" s="1">
        <v>3</v>
      </c>
      <c r="R12" s="1">
        <v>17</v>
      </c>
      <c r="S12" s="1">
        <v>2</v>
      </c>
      <c r="T12" s="4">
        <v>0.49375000000000002</v>
      </c>
      <c r="U12" s="4">
        <v>0.63576158940397354</v>
      </c>
      <c r="V12" s="4">
        <v>1.1295115894039736</v>
      </c>
      <c r="W12" s="4">
        <v>0.39735099337748342</v>
      </c>
    </row>
    <row r="13" spans="1:23" x14ac:dyDescent="0.25">
      <c r="A13" s="1" t="s">
        <v>77</v>
      </c>
      <c r="B13" s="1">
        <v>53</v>
      </c>
      <c r="C13" s="1">
        <v>162</v>
      </c>
      <c r="D13" s="1">
        <v>142</v>
      </c>
      <c r="E13" s="1">
        <v>33</v>
      </c>
      <c r="F13" s="1">
        <v>40</v>
      </c>
      <c r="G13" s="1">
        <v>32</v>
      </c>
      <c r="H13" s="1">
        <v>5</v>
      </c>
      <c r="I13" s="1">
        <v>2</v>
      </c>
      <c r="J13" s="1">
        <v>1</v>
      </c>
      <c r="K13" s="1">
        <v>20</v>
      </c>
      <c r="L13" s="1">
        <v>17</v>
      </c>
      <c r="M13" s="1">
        <v>1</v>
      </c>
      <c r="N13" s="1">
        <v>31</v>
      </c>
      <c r="O13" s="1">
        <v>4</v>
      </c>
      <c r="P13" s="1">
        <v>2</v>
      </c>
      <c r="Q13" s="1">
        <v>4</v>
      </c>
      <c r="R13" s="1">
        <v>2</v>
      </c>
      <c r="S13" s="1">
        <v>0</v>
      </c>
      <c r="T13" s="4">
        <v>0.41496598639455784</v>
      </c>
      <c r="U13" s="4">
        <v>0.36619718309859156</v>
      </c>
      <c r="V13" s="4">
        <v>0.78116316949314935</v>
      </c>
      <c r="W13" s="4">
        <v>0.28169014084507044</v>
      </c>
    </row>
    <row r="14" spans="1:23" x14ac:dyDescent="0.25">
      <c r="A14" s="1"/>
      <c r="T14" s="4"/>
      <c r="U14" s="4"/>
      <c r="V14" s="4"/>
      <c r="W14" s="4"/>
    </row>
    <row r="15" spans="1:23" x14ac:dyDescent="0.25">
      <c r="A15" s="12" t="s">
        <v>29</v>
      </c>
      <c r="B15" s="12">
        <v>450</v>
      </c>
      <c r="C15" s="44">
        <v>1515</v>
      </c>
      <c r="D15" s="44">
        <v>1338</v>
      </c>
      <c r="E15" s="12">
        <v>283</v>
      </c>
      <c r="F15" s="12">
        <v>427</v>
      </c>
      <c r="G15" s="12">
        <v>295</v>
      </c>
      <c r="H15" s="12">
        <v>95</v>
      </c>
      <c r="I15" s="12">
        <v>15</v>
      </c>
      <c r="J15" s="12">
        <v>16</v>
      </c>
      <c r="K15" s="12">
        <v>240</v>
      </c>
      <c r="L15" s="12">
        <v>154</v>
      </c>
      <c r="M15" s="12">
        <v>22</v>
      </c>
      <c r="N15" s="12">
        <v>208</v>
      </c>
      <c r="O15" s="12">
        <v>44</v>
      </c>
      <c r="P15" s="12">
        <v>40</v>
      </c>
      <c r="Q15" s="12">
        <v>42</v>
      </c>
      <c r="R15" s="12">
        <v>84</v>
      </c>
      <c r="S15" s="12">
        <v>11</v>
      </c>
      <c r="T15" s="8">
        <v>0.44515669515669515</v>
      </c>
      <c r="U15" s="8">
        <v>0.44394618834080718</v>
      </c>
      <c r="V15" s="8">
        <v>0.88910288349750233</v>
      </c>
      <c r="W15" s="8">
        <v>0.31913303437967117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6"/>
      <c r="V16" s="6"/>
      <c r="W16" s="6"/>
    </row>
    <row r="17" spans="1:23" x14ac:dyDescent="0.25">
      <c r="T17" s="4"/>
      <c r="U17" s="4"/>
      <c r="V17" s="4"/>
      <c r="W17" s="4"/>
    </row>
    <row r="18" spans="1:23" ht="18.75" x14ac:dyDescent="0.3">
      <c r="J18" s="45" t="s">
        <v>118</v>
      </c>
    </row>
    <row r="19" spans="1:23" x14ac:dyDescent="0.25">
      <c r="A19" s="2" t="s">
        <v>30</v>
      </c>
      <c r="B19" s="2" t="s">
        <v>31</v>
      </c>
      <c r="C19" s="2" t="s">
        <v>32</v>
      </c>
      <c r="D19" s="2" t="s">
        <v>33</v>
      </c>
      <c r="E19" s="2" t="s">
        <v>34</v>
      </c>
      <c r="F19" s="2" t="s">
        <v>35</v>
      </c>
      <c r="G19" s="2" t="s">
        <v>36</v>
      </c>
      <c r="H19" s="2" t="s">
        <v>9</v>
      </c>
      <c r="I19" s="2" t="s">
        <v>13</v>
      </c>
      <c r="J19" s="2" t="s">
        <v>11</v>
      </c>
      <c r="K19" s="2" t="s">
        <v>14</v>
      </c>
      <c r="L19" s="2" t="s">
        <v>37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42</v>
      </c>
      <c r="R19"/>
      <c r="T19"/>
      <c r="U19"/>
      <c r="V19"/>
      <c r="W19"/>
    </row>
    <row r="20" spans="1:23" x14ac:dyDescent="0.25">
      <c r="A20" s="46" t="s">
        <v>68</v>
      </c>
      <c r="B20" s="46">
        <v>20</v>
      </c>
      <c r="C20" s="46">
        <v>10</v>
      </c>
      <c r="D20" s="46">
        <v>0</v>
      </c>
      <c r="E20" s="48">
        <v>57.666666666666671</v>
      </c>
      <c r="F20" s="46">
        <v>37</v>
      </c>
      <c r="G20" s="46">
        <v>64</v>
      </c>
      <c r="H20" s="46">
        <v>1</v>
      </c>
      <c r="I20" s="46">
        <v>34</v>
      </c>
      <c r="J20" s="46">
        <v>46</v>
      </c>
      <c r="K20" s="46">
        <v>10</v>
      </c>
      <c r="L20" s="46">
        <v>5</v>
      </c>
      <c r="M20" s="46">
        <v>2</v>
      </c>
      <c r="N20" s="46">
        <v>5</v>
      </c>
      <c r="O20" s="46">
        <v>0</v>
      </c>
      <c r="P20" s="47">
        <v>5.7745664739884388</v>
      </c>
      <c r="Q20" s="47">
        <v>1.9075144508670518</v>
      </c>
      <c r="R20"/>
      <c r="T20"/>
      <c r="U20"/>
      <c r="V20"/>
      <c r="W20"/>
    </row>
    <row r="21" spans="1:23" x14ac:dyDescent="0.25">
      <c r="A21" s="46" t="s">
        <v>69</v>
      </c>
      <c r="B21" s="46">
        <v>20</v>
      </c>
      <c r="C21" s="46">
        <v>9</v>
      </c>
      <c r="D21" s="46">
        <v>3</v>
      </c>
      <c r="E21" s="48">
        <v>70.666666666666657</v>
      </c>
      <c r="F21" s="46">
        <v>42</v>
      </c>
      <c r="G21" s="46">
        <v>74</v>
      </c>
      <c r="H21" s="46">
        <v>5</v>
      </c>
      <c r="I21" s="46">
        <v>52</v>
      </c>
      <c r="J21" s="46">
        <v>50</v>
      </c>
      <c r="K21" s="46">
        <v>9</v>
      </c>
      <c r="L21" s="46">
        <v>11</v>
      </c>
      <c r="M21" s="46">
        <v>5</v>
      </c>
      <c r="N21" s="46">
        <v>4</v>
      </c>
      <c r="O21" s="46">
        <v>0</v>
      </c>
      <c r="P21" s="47">
        <v>5.3490566037735858</v>
      </c>
      <c r="Q21" s="47">
        <v>1.7547169811320757</v>
      </c>
      <c r="R21"/>
      <c r="T21"/>
      <c r="U21"/>
      <c r="V21"/>
      <c r="W21"/>
    </row>
    <row r="22" spans="1:23" x14ac:dyDescent="0.25">
      <c r="A22" s="1" t="s">
        <v>72</v>
      </c>
      <c r="B22" s="1">
        <v>22</v>
      </c>
      <c r="C22" s="1">
        <v>7</v>
      </c>
      <c r="D22" s="1">
        <v>1</v>
      </c>
      <c r="E22" s="14">
        <v>62.333333333333336</v>
      </c>
      <c r="F22" s="1">
        <v>50</v>
      </c>
      <c r="G22" s="1">
        <v>78</v>
      </c>
      <c r="H22" s="1">
        <v>2</v>
      </c>
      <c r="I22" s="1">
        <v>42</v>
      </c>
      <c r="J22" s="1">
        <v>42</v>
      </c>
      <c r="K22" s="1">
        <v>12</v>
      </c>
      <c r="L22" s="1">
        <v>12</v>
      </c>
      <c r="M22" s="1">
        <v>3</v>
      </c>
      <c r="N22" s="1">
        <v>4</v>
      </c>
      <c r="O22" s="1">
        <v>1</v>
      </c>
      <c r="P22" s="4">
        <v>7.2192513368983953</v>
      </c>
      <c r="Q22" s="4">
        <v>1.9251336898395721</v>
      </c>
      <c r="R22"/>
      <c r="T22"/>
      <c r="U22"/>
      <c r="V22"/>
      <c r="W22"/>
    </row>
    <row r="23" spans="1:23" x14ac:dyDescent="0.25">
      <c r="A23" s="1" t="s">
        <v>73</v>
      </c>
      <c r="B23" s="1">
        <v>4</v>
      </c>
      <c r="C23" s="1">
        <v>4</v>
      </c>
      <c r="D23" s="1">
        <v>3</v>
      </c>
      <c r="E23" s="1">
        <v>24</v>
      </c>
      <c r="F23" s="1">
        <v>16</v>
      </c>
      <c r="G23" s="1">
        <v>35</v>
      </c>
      <c r="H23" s="1">
        <v>1</v>
      </c>
      <c r="I23" s="1">
        <v>16</v>
      </c>
      <c r="J23" s="1">
        <v>16</v>
      </c>
      <c r="K23" s="1">
        <v>1</v>
      </c>
      <c r="L23" s="1">
        <v>2</v>
      </c>
      <c r="M23" s="1">
        <v>1</v>
      </c>
      <c r="N23" s="1">
        <v>3</v>
      </c>
      <c r="O23" s="1">
        <v>0</v>
      </c>
      <c r="P23" s="4">
        <v>6</v>
      </c>
      <c r="Q23" s="4">
        <v>2.125</v>
      </c>
      <c r="R23"/>
      <c r="T23"/>
      <c r="U23"/>
      <c r="V23"/>
      <c r="W23"/>
    </row>
    <row r="24" spans="1:23" x14ac:dyDescent="0.25">
      <c r="A24" s="1"/>
      <c r="P24" s="4"/>
      <c r="Q24" s="4"/>
      <c r="R24"/>
      <c r="T24"/>
      <c r="U24"/>
      <c r="V24"/>
      <c r="W24"/>
    </row>
    <row r="25" spans="1:23" ht="18.75" x14ac:dyDescent="0.3">
      <c r="I25" s="45" t="s">
        <v>117</v>
      </c>
      <c r="P25" s="4"/>
      <c r="Q25" s="4"/>
      <c r="R25"/>
      <c r="T25"/>
      <c r="U25"/>
      <c r="V25"/>
      <c r="W25"/>
    </row>
    <row r="26" spans="1:23" x14ac:dyDescent="0.25">
      <c r="A26" s="46" t="s">
        <v>71</v>
      </c>
      <c r="B26" s="46">
        <v>12</v>
      </c>
      <c r="C26" s="46">
        <v>5</v>
      </c>
      <c r="D26" s="46">
        <v>1</v>
      </c>
      <c r="E26" s="48">
        <v>29.666666666666671</v>
      </c>
      <c r="F26" s="46">
        <v>27</v>
      </c>
      <c r="G26" s="46">
        <v>34</v>
      </c>
      <c r="H26" s="46">
        <v>3</v>
      </c>
      <c r="I26" s="46">
        <v>20</v>
      </c>
      <c r="J26" s="46">
        <v>25</v>
      </c>
      <c r="K26" s="46">
        <v>4</v>
      </c>
      <c r="L26" s="46">
        <v>2</v>
      </c>
      <c r="M26" s="46">
        <v>3</v>
      </c>
      <c r="N26" s="46">
        <v>2</v>
      </c>
      <c r="O26" s="46">
        <v>1</v>
      </c>
      <c r="P26" s="47">
        <v>8.1910112359550542</v>
      </c>
      <c r="Q26" s="47">
        <v>1.98876404494382</v>
      </c>
      <c r="R26"/>
      <c r="T26"/>
      <c r="U26"/>
      <c r="V26"/>
      <c r="W26"/>
    </row>
    <row r="27" spans="1:23" x14ac:dyDescent="0.25">
      <c r="A27" s="46" t="s">
        <v>75</v>
      </c>
      <c r="B27" s="46">
        <v>5</v>
      </c>
      <c r="C27" s="46">
        <v>3</v>
      </c>
      <c r="D27" s="46">
        <v>2</v>
      </c>
      <c r="E27" s="48">
        <v>23.333333333333332</v>
      </c>
      <c r="F27" s="46">
        <v>11</v>
      </c>
      <c r="G27" s="46">
        <v>20</v>
      </c>
      <c r="H27" s="46">
        <v>1</v>
      </c>
      <c r="I27" s="46">
        <v>13</v>
      </c>
      <c r="J27" s="46">
        <v>14</v>
      </c>
      <c r="K27" s="46">
        <v>2</v>
      </c>
      <c r="L27" s="46">
        <v>0</v>
      </c>
      <c r="M27" s="46">
        <v>1</v>
      </c>
      <c r="N27" s="46">
        <v>2</v>
      </c>
      <c r="O27" s="46">
        <v>0</v>
      </c>
      <c r="P27" s="47">
        <v>4.2428571428571429</v>
      </c>
      <c r="Q27" s="47">
        <v>1.4571428571428573</v>
      </c>
      <c r="R27"/>
      <c r="T27"/>
      <c r="U27"/>
      <c r="V27"/>
      <c r="W27"/>
    </row>
    <row r="28" spans="1:23" x14ac:dyDescent="0.25">
      <c r="A28" s="1" t="s">
        <v>76</v>
      </c>
      <c r="B28" s="1">
        <v>8</v>
      </c>
      <c r="C28" s="1">
        <v>4</v>
      </c>
      <c r="D28" s="1">
        <v>1</v>
      </c>
      <c r="E28" s="1">
        <v>26</v>
      </c>
      <c r="F28" s="1">
        <v>11</v>
      </c>
      <c r="G28" s="1">
        <v>28</v>
      </c>
      <c r="H28" s="1">
        <v>2</v>
      </c>
      <c r="I28" s="1">
        <v>20</v>
      </c>
      <c r="J28" s="1">
        <v>16</v>
      </c>
      <c r="K28" s="1">
        <v>5</v>
      </c>
      <c r="L28" s="1">
        <v>1</v>
      </c>
      <c r="M28" s="1">
        <v>4</v>
      </c>
      <c r="N28" s="1">
        <v>2</v>
      </c>
      <c r="O28" s="1">
        <v>0</v>
      </c>
      <c r="P28" s="4">
        <v>3.8076923076923075</v>
      </c>
      <c r="Q28" s="4">
        <v>1.6923076923076923</v>
      </c>
      <c r="R28"/>
      <c r="T28"/>
      <c r="U28"/>
      <c r="V28"/>
      <c r="W28"/>
    </row>
    <row r="29" spans="1:23" x14ac:dyDescent="0.25">
      <c r="A29" s="1" t="s">
        <v>77</v>
      </c>
      <c r="B29" s="1">
        <v>6</v>
      </c>
      <c r="C29" s="1">
        <v>4</v>
      </c>
      <c r="D29" s="1">
        <v>2</v>
      </c>
      <c r="E29" s="1">
        <v>27</v>
      </c>
      <c r="F29" s="1">
        <v>13</v>
      </c>
      <c r="G29" s="1">
        <v>27</v>
      </c>
      <c r="H29" s="1">
        <v>0</v>
      </c>
      <c r="I29" s="1">
        <v>17</v>
      </c>
      <c r="J29" s="1">
        <v>15</v>
      </c>
      <c r="K29" s="1">
        <v>1</v>
      </c>
      <c r="L29" s="1">
        <v>0</v>
      </c>
      <c r="M29" s="1">
        <v>3</v>
      </c>
      <c r="N29" s="1">
        <v>2</v>
      </c>
      <c r="O29" s="1">
        <v>1</v>
      </c>
      <c r="P29" s="4">
        <v>4.333333333333333</v>
      </c>
      <c r="Q29" s="4">
        <v>1.5555555555555556</v>
      </c>
      <c r="R29"/>
      <c r="T29"/>
      <c r="U29"/>
      <c r="V29"/>
      <c r="W29"/>
    </row>
    <row r="30" spans="1:23" x14ac:dyDescent="0.25">
      <c r="A30" s="1"/>
      <c r="P30" s="4"/>
      <c r="Q30" s="4"/>
      <c r="R30"/>
      <c r="T30"/>
      <c r="U30"/>
      <c r="V30"/>
      <c r="W30"/>
    </row>
    <row r="31" spans="1:23" x14ac:dyDescent="0.25">
      <c r="A31" s="12" t="s">
        <v>29</v>
      </c>
      <c r="B31" s="12">
        <v>97</v>
      </c>
      <c r="C31" s="12">
        <v>46</v>
      </c>
      <c r="D31" s="12">
        <v>13</v>
      </c>
      <c r="E31" s="11">
        <v>320.66666666666663</v>
      </c>
      <c r="F31" s="12">
        <v>207</v>
      </c>
      <c r="G31" s="12">
        <v>360</v>
      </c>
      <c r="H31" s="12">
        <v>15</v>
      </c>
      <c r="I31" s="12">
        <v>214</v>
      </c>
      <c r="J31" s="12">
        <v>224</v>
      </c>
      <c r="K31" s="12">
        <v>44</v>
      </c>
      <c r="L31" s="12">
        <v>33</v>
      </c>
      <c r="M31" s="12">
        <f>SUM(M20:M29)</f>
        <v>22</v>
      </c>
      <c r="N31" s="12">
        <f>SUM(N20:N29)</f>
        <v>24</v>
      </c>
      <c r="O31" s="12">
        <v>3</v>
      </c>
      <c r="P31" s="8">
        <v>5.8097713097713104</v>
      </c>
      <c r="Q31" s="8">
        <v>1.8212058212058215</v>
      </c>
      <c r="R31"/>
      <c r="T31"/>
      <c r="U31"/>
      <c r="V31"/>
      <c r="W31"/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34E7-C2DE-45EC-8A09-F0640F50902E}">
  <dimension ref="A1:X35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5.7109375" style="5" customWidth="1"/>
    <col min="3" max="4" width="4" bestFit="1" customWidth="1"/>
    <col min="5" max="5" width="7.28515625" customWidth="1"/>
    <col min="6" max="6" width="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28515625" customWidth="1"/>
    <col min="12" max="12" width="5.5703125" customWidth="1"/>
    <col min="13" max="13" width="4.85546875" customWidth="1"/>
    <col min="14" max="14" width="5.28515625" bestFit="1" customWidth="1"/>
    <col min="15" max="15" width="4.5703125" bestFit="1" customWidth="1"/>
    <col min="16" max="16" width="7.85546875" customWidth="1"/>
    <col min="17" max="17" width="6.5703125" bestFit="1" customWidth="1"/>
    <col min="18" max="18" width="6" bestFit="1" customWidth="1"/>
    <col min="19" max="19" width="3.140625" bestFit="1" customWidth="1"/>
    <col min="20" max="20" width="6" customWidth="1"/>
    <col min="21" max="24" width="7.7109375" bestFit="1" customWidth="1"/>
  </cols>
  <sheetData>
    <row r="1" spans="1:24" ht="18.75" x14ac:dyDescent="0.3">
      <c r="A1" s="40" t="s">
        <v>99</v>
      </c>
    </row>
    <row r="2" spans="1:24" x14ac:dyDescent="0.25">
      <c r="A2" s="28"/>
      <c r="C2" s="5"/>
      <c r="D2" s="5"/>
      <c r="E2" s="5"/>
      <c r="F2" s="5"/>
      <c r="G2" s="5"/>
      <c r="H2" s="5"/>
      <c r="I2" s="5"/>
      <c r="J2" s="5"/>
      <c r="K2" s="5"/>
      <c r="L2" s="19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6"/>
    </row>
    <row r="3" spans="1:24" x14ac:dyDescent="0.25">
      <c r="A3" s="2" t="s">
        <v>91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4" x14ac:dyDescent="0.25">
      <c r="A4" s="46" t="s">
        <v>61</v>
      </c>
      <c r="B4" s="49">
        <v>2</v>
      </c>
      <c r="C4" s="49">
        <v>2</v>
      </c>
      <c r="D4" s="49">
        <v>2</v>
      </c>
      <c r="E4" s="49">
        <v>0</v>
      </c>
      <c r="F4" s="49">
        <v>1</v>
      </c>
      <c r="G4" s="49">
        <v>1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51">
        <f t="shared" ref="T4:T18" si="0">(F4+L4+O4)/(D4+O4+M4)</f>
        <v>0.5</v>
      </c>
      <c r="U4" s="51">
        <f t="shared" ref="U4:U18" si="1">(G4+H4*2+I4*3+J4*4)/(D4)</f>
        <v>0.5</v>
      </c>
      <c r="V4" s="51">
        <f t="shared" ref="V4:V18" si="2">U4+T4</f>
        <v>1</v>
      </c>
      <c r="W4" s="51">
        <f t="shared" ref="W4:W18" si="3">F4/D4</f>
        <v>0.5</v>
      </c>
    </row>
    <row r="5" spans="1:24" x14ac:dyDescent="0.25">
      <c r="A5" s="46" t="s">
        <v>55</v>
      </c>
      <c r="B5" s="49">
        <v>4</v>
      </c>
      <c r="C5" s="49">
        <v>5</v>
      </c>
      <c r="D5" s="49">
        <v>5</v>
      </c>
      <c r="E5" s="49">
        <v>0</v>
      </c>
      <c r="F5" s="49">
        <v>1</v>
      </c>
      <c r="G5" s="49">
        <v>1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3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51">
        <f t="shared" si="0"/>
        <v>0.2</v>
      </c>
      <c r="U5" s="51">
        <f t="shared" si="1"/>
        <v>0.2</v>
      </c>
      <c r="V5" s="51">
        <f t="shared" si="2"/>
        <v>0.4</v>
      </c>
      <c r="W5" s="51">
        <f t="shared" si="3"/>
        <v>0.2</v>
      </c>
    </row>
    <row r="6" spans="1:24" x14ac:dyDescent="0.25">
      <c r="A6" s="46" t="s">
        <v>43</v>
      </c>
      <c r="B6" s="49">
        <v>4</v>
      </c>
      <c r="C6" s="49">
        <v>10</v>
      </c>
      <c r="D6" s="49">
        <v>9</v>
      </c>
      <c r="E6" s="49">
        <v>1</v>
      </c>
      <c r="F6" s="49">
        <v>2</v>
      </c>
      <c r="G6" s="49">
        <v>2</v>
      </c>
      <c r="H6" s="49">
        <v>0</v>
      </c>
      <c r="I6" s="49">
        <v>0</v>
      </c>
      <c r="J6" s="49">
        <v>0</v>
      </c>
      <c r="K6" s="49">
        <v>0</v>
      </c>
      <c r="L6" s="49">
        <v>1</v>
      </c>
      <c r="M6" s="49">
        <v>0</v>
      </c>
      <c r="N6" s="49">
        <v>3</v>
      </c>
      <c r="O6" s="49">
        <v>0</v>
      </c>
      <c r="P6" s="49">
        <v>0</v>
      </c>
      <c r="Q6" s="49">
        <v>1</v>
      </c>
      <c r="R6" s="49">
        <v>0</v>
      </c>
      <c r="S6" s="49">
        <v>0</v>
      </c>
      <c r="T6" s="51">
        <f t="shared" si="0"/>
        <v>0.33333333333333331</v>
      </c>
      <c r="U6" s="51">
        <f t="shared" si="1"/>
        <v>0.22222222222222221</v>
      </c>
      <c r="V6" s="51">
        <f t="shared" si="2"/>
        <v>0.55555555555555558</v>
      </c>
      <c r="W6" s="51">
        <f t="shared" si="3"/>
        <v>0.22222222222222221</v>
      </c>
    </row>
    <row r="7" spans="1:24" x14ac:dyDescent="0.25">
      <c r="A7" s="46" t="s">
        <v>49</v>
      </c>
      <c r="B7" s="50">
        <v>5</v>
      </c>
      <c r="C7" s="50">
        <v>19</v>
      </c>
      <c r="D7" s="49">
        <v>15</v>
      </c>
      <c r="E7" s="50">
        <v>4</v>
      </c>
      <c r="F7" s="49">
        <v>5</v>
      </c>
      <c r="G7" s="50">
        <v>5</v>
      </c>
      <c r="H7" s="49">
        <v>0</v>
      </c>
      <c r="I7" s="49">
        <v>0</v>
      </c>
      <c r="J7" s="49">
        <v>0</v>
      </c>
      <c r="K7" s="49">
        <v>1</v>
      </c>
      <c r="L7" s="49">
        <v>1</v>
      </c>
      <c r="M7" s="49">
        <v>0</v>
      </c>
      <c r="N7" s="50">
        <v>0</v>
      </c>
      <c r="O7" s="49">
        <v>1</v>
      </c>
      <c r="P7" s="49">
        <v>0</v>
      </c>
      <c r="Q7" s="49">
        <v>1</v>
      </c>
      <c r="R7" s="50">
        <v>3</v>
      </c>
      <c r="S7" s="49">
        <v>0</v>
      </c>
      <c r="T7" s="51">
        <f t="shared" si="0"/>
        <v>0.4375</v>
      </c>
      <c r="U7" s="51">
        <f t="shared" si="1"/>
        <v>0.33333333333333331</v>
      </c>
      <c r="V7" s="51">
        <f t="shared" si="2"/>
        <v>0.77083333333333326</v>
      </c>
      <c r="W7" s="51">
        <f t="shared" si="3"/>
        <v>0.33333333333333331</v>
      </c>
    </row>
    <row r="8" spans="1:24" x14ac:dyDescent="0.25">
      <c r="A8" s="46" t="s">
        <v>52</v>
      </c>
      <c r="B8" s="49">
        <v>3</v>
      </c>
      <c r="C8" s="49">
        <v>6</v>
      </c>
      <c r="D8" s="49">
        <v>4</v>
      </c>
      <c r="E8" s="49">
        <v>1</v>
      </c>
      <c r="F8" s="49">
        <v>2</v>
      </c>
      <c r="G8" s="49">
        <v>1</v>
      </c>
      <c r="H8" s="49">
        <v>1</v>
      </c>
      <c r="I8" s="49">
        <v>0</v>
      </c>
      <c r="J8" s="49">
        <v>0</v>
      </c>
      <c r="K8" s="49">
        <v>2</v>
      </c>
      <c r="L8" s="49">
        <v>2</v>
      </c>
      <c r="M8" s="49">
        <v>0</v>
      </c>
      <c r="N8" s="49">
        <v>1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51">
        <f t="shared" si="0"/>
        <v>1</v>
      </c>
      <c r="U8" s="51">
        <f t="shared" si="1"/>
        <v>0.75</v>
      </c>
      <c r="V8" s="51">
        <f t="shared" si="2"/>
        <v>1.75</v>
      </c>
      <c r="W8" s="51">
        <f t="shared" si="3"/>
        <v>0.5</v>
      </c>
    </row>
    <row r="9" spans="1:24" x14ac:dyDescent="0.25">
      <c r="A9" s="1" t="s">
        <v>54</v>
      </c>
      <c r="B9" s="13">
        <v>4</v>
      </c>
      <c r="C9" s="13">
        <v>12</v>
      </c>
      <c r="D9" s="13">
        <v>8</v>
      </c>
      <c r="E9" s="13">
        <v>5</v>
      </c>
      <c r="F9" s="13">
        <v>3</v>
      </c>
      <c r="G9" s="13">
        <v>2</v>
      </c>
      <c r="H9" s="13">
        <v>1</v>
      </c>
      <c r="I9" s="13">
        <v>0</v>
      </c>
      <c r="J9" s="13">
        <v>0</v>
      </c>
      <c r="K9" s="13">
        <v>2</v>
      </c>
      <c r="L9" s="13">
        <v>3</v>
      </c>
      <c r="M9" s="13">
        <v>0</v>
      </c>
      <c r="N9" s="13">
        <v>1</v>
      </c>
      <c r="O9" s="13">
        <v>1</v>
      </c>
      <c r="P9" s="13">
        <v>0</v>
      </c>
      <c r="Q9" s="13">
        <v>0</v>
      </c>
      <c r="R9" s="13">
        <v>0</v>
      </c>
      <c r="S9" s="13">
        <v>0</v>
      </c>
      <c r="T9" s="18">
        <f t="shared" si="0"/>
        <v>0.77777777777777779</v>
      </c>
      <c r="U9" s="18">
        <f t="shared" si="1"/>
        <v>0.5</v>
      </c>
      <c r="V9" s="18">
        <f t="shared" si="2"/>
        <v>1.2777777777777777</v>
      </c>
      <c r="W9" s="18">
        <f t="shared" si="3"/>
        <v>0.375</v>
      </c>
    </row>
    <row r="10" spans="1:24" x14ac:dyDescent="0.25">
      <c r="A10" s="1" t="s">
        <v>44</v>
      </c>
      <c r="B10" s="19">
        <v>5</v>
      </c>
      <c r="C10" s="13">
        <v>15</v>
      </c>
      <c r="D10" s="13">
        <v>12</v>
      </c>
      <c r="E10" s="13">
        <v>2</v>
      </c>
      <c r="F10" s="13">
        <v>3</v>
      </c>
      <c r="G10" s="13">
        <v>2</v>
      </c>
      <c r="H10" s="13">
        <v>0</v>
      </c>
      <c r="I10" s="13">
        <v>0</v>
      </c>
      <c r="J10" s="19">
        <v>1</v>
      </c>
      <c r="K10" s="13">
        <v>3</v>
      </c>
      <c r="L10" s="13">
        <v>1</v>
      </c>
      <c r="M10" s="13">
        <v>1</v>
      </c>
      <c r="N10" s="13">
        <v>5</v>
      </c>
      <c r="O10" s="13">
        <v>1</v>
      </c>
      <c r="P10" s="13">
        <v>0</v>
      </c>
      <c r="Q10" s="13">
        <v>1</v>
      </c>
      <c r="R10" s="13">
        <v>0</v>
      </c>
      <c r="S10" s="13">
        <v>0</v>
      </c>
      <c r="T10" s="18">
        <f t="shared" si="0"/>
        <v>0.35714285714285715</v>
      </c>
      <c r="U10" s="18">
        <f t="shared" si="1"/>
        <v>0.5</v>
      </c>
      <c r="V10" s="18">
        <f t="shared" si="2"/>
        <v>0.85714285714285721</v>
      </c>
      <c r="W10" s="18">
        <f t="shared" si="3"/>
        <v>0.25</v>
      </c>
    </row>
    <row r="11" spans="1:24" x14ac:dyDescent="0.25">
      <c r="A11" s="1" t="s">
        <v>26</v>
      </c>
      <c r="B11" s="13">
        <v>5</v>
      </c>
      <c r="C11" s="13">
        <v>15</v>
      </c>
      <c r="D11" s="13">
        <v>11</v>
      </c>
      <c r="E11" s="13">
        <v>3</v>
      </c>
      <c r="F11" s="13">
        <v>3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4</v>
      </c>
      <c r="M11" s="13">
        <v>0</v>
      </c>
      <c r="N11" s="19">
        <v>0</v>
      </c>
      <c r="O11" s="13">
        <v>0</v>
      </c>
      <c r="P11" s="13">
        <v>0</v>
      </c>
      <c r="Q11" s="13">
        <v>0</v>
      </c>
      <c r="R11" s="13">
        <v>1</v>
      </c>
      <c r="S11" s="13">
        <v>0</v>
      </c>
      <c r="T11" s="18">
        <f t="shared" si="0"/>
        <v>0.63636363636363635</v>
      </c>
      <c r="U11" s="18">
        <f t="shared" si="1"/>
        <v>0.27272727272727271</v>
      </c>
      <c r="V11" s="18">
        <f t="shared" si="2"/>
        <v>0.90909090909090906</v>
      </c>
      <c r="W11" s="18">
        <f t="shared" si="3"/>
        <v>0.27272727272727271</v>
      </c>
    </row>
    <row r="12" spans="1:24" x14ac:dyDescent="0.25">
      <c r="A12" s="1" t="s">
        <v>60</v>
      </c>
      <c r="B12" s="13">
        <v>1</v>
      </c>
      <c r="C12" s="13">
        <v>3</v>
      </c>
      <c r="D12" s="13">
        <v>3</v>
      </c>
      <c r="E12" s="13">
        <v>1</v>
      </c>
      <c r="F12" s="13">
        <v>1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8">
        <f t="shared" si="0"/>
        <v>0.33333333333333331</v>
      </c>
      <c r="U12" s="18">
        <f t="shared" si="1"/>
        <v>0.33333333333333331</v>
      </c>
      <c r="V12" s="18">
        <f t="shared" si="2"/>
        <v>0.66666666666666663</v>
      </c>
      <c r="W12" s="18">
        <f t="shared" si="3"/>
        <v>0.33333333333333331</v>
      </c>
    </row>
    <row r="13" spans="1:24" x14ac:dyDescent="0.25">
      <c r="A13" s="1" t="s">
        <v>56</v>
      </c>
      <c r="B13" s="19">
        <v>5</v>
      </c>
      <c r="C13" s="19">
        <v>19</v>
      </c>
      <c r="D13" s="19">
        <v>16</v>
      </c>
      <c r="E13" s="13">
        <v>2</v>
      </c>
      <c r="F13" s="19">
        <v>6</v>
      </c>
      <c r="G13" s="13">
        <v>4</v>
      </c>
      <c r="H13" s="13">
        <v>1</v>
      </c>
      <c r="I13" s="19">
        <v>1</v>
      </c>
      <c r="J13" s="13">
        <v>0</v>
      </c>
      <c r="K13" s="19">
        <v>6</v>
      </c>
      <c r="L13" s="13">
        <v>0</v>
      </c>
      <c r="M13" s="13">
        <v>0</v>
      </c>
      <c r="N13" s="13">
        <v>2</v>
      </c>
      <c r="O13" s="13">
        <v>3</v>
      </c>
      <c r="P13" s="13">
        <v>1</v>
      </c>
      <c r="Q13" s="13">
        <v>0</v>
      </c>
      <c r="R13" s="13">
        <v>1</v>
      </c>
      <c r="S13" s="13">
        <v>0</v>
      </c>
      <c r="T13" s="18">
        <f t="shared" si="0"/>
        <v>0.47368421052631576</v>
      </c>
      <c r="U13" s="18">
        <f t="shared" si="1"/>
        <v>0.5625</v>
      </c>
      <c r="V13" s="18">
        <f t="shared" si="2"/>
        <v>1.0361842105263157</v>
      </c>
      <c r="W13" s="18">
        <f t="shared" si="3"/>
        <v>0.375</v>
      </c>
    </row>
    <row r="14" spans="1:24" x14ac:dyDescent="0.25">
      <c r="A14" s="46" t="s">
        <v>28</v>
      </c>
      <c r="B14" s="50">
        <v>5</v>
      </c>
      <c r="C14" s="49">
        <v>16</v>
      </c>
      <c r="D14" s="49">
        <v>12</v>
      </c>
      <c r="E14" s="50">
        <v>4</v>
      </c>
      <c r="F14" s="49">
        <v>3</v>
      </c>
      <c r="G14" s="49">
        <v>0</v>
      </c>
      <c r="H14" s="50">
        <v>3</v>
      </c>
      <c r="I14" s="49">
        <v>0</v>
      </c>
      <c r="J14" s="49">
        <v>0</v>
      </c>
      <c r="K14" s="49">
        <v>3</v>
      </c>
      <c r="L14" s="49">
        <v>4</v>
      </c>
      <c r="M14" s="49">
        <v>0</v>
      </c>
      <c r="N14" s="49">
        <v>5</v>
      </c>
      <c r="O14" s="49">
        <v>0</v>
      </c>
      <c r="P14" s="49">
        <v>1</v>
      </c>
      <c r="Q14" s="49">
        <v>0</v>
      </c>
      <c r="R14" s="49">
        <v>0</v>
      </c>
      <c r="S14" s="49">
        <v>0</v>
      </c>
      <c r="T14" s="51">
        <f t="shared" si="0"/>
        <v>0.58333333333333337</v>
      </c>
      <c r="U14" s="51">
        <f t="shared" si="1"/>
        <v>0.5</v>
      </c>
      <c r="V14" s="51">
        <f t="shared" si="2"/>
        <v>1.0833333333333335</v>
      </c>
      <c r="W14" s="51">
        <f t="shared" si="3"/>
        <v>0.25</v>
      </c>
    </row>
    <row r="15" spans="1:24" x14ac:dyDescent="0.25">
      <c r="A15" s="46" t="s">
        <v>63</v>
      </c>
      <c r="B15" s="49">
        <v>3</v>
      </c>
      <c r="C15" s="49">
        <v>1</v>
      </c>
      <c r="D15" s="49">
        <v>1</v>
      </c>
      <c r="E15" s="49">
        <v>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1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51">
        <f t="shared" si="0"/>
        <v>0</v>
      </c>
      <c r="U15" s="51">
        <f t="shared" si="1"/>
        <v>0</v>
      </c>
      <c r="V15" s="51">
        <f t="shared" si="2"/>
        <v>0</v>
      </c>
      <c r="W15" s="51">
        <f t="shared" si="3"/>
        <v>0</v>
      </c>
    </row>
    <row r="16" spans="1:24" x14ac:dyDescent="0.25">
      <c r="A16" s="46" t="s">
        <v>57</v>
      </c>
      <c r="B16" s="49">
        <v>2</v>
      </c>
      <c r="C16" s="49">
        <v>2</v>
      </c>
      <c r="D16" s="49">
        <v>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51">
        <f t="shared" si="0"/>
        <v>0</v>
      </c>
      <c r="U16" s="51">
        <f t="shared" si="1"/>
        <v>0</v>
      </c>
      <c r="V16" s="51">
        <f t="shared" si="2"/>
        <v>0</v>
      </c>
      <c r="W16" s="51">
        <f t="shared" si="3"/>
        <v>0</v>
      </c>
    </row>
    <row r="17" spans="1:24" x14ac:dyDescent="0.25">
      <c r="A17" s="46" t="s">
        <v>47</v>
      </c>
      <c r="B17" s="50">
        <v>5</v>
      </c>
      <c r="C17" s="49">
        <v>17</v>
      </c>
      <c r="D17" s="49">
        <v>12</v>
      </c>
      <c r="E17" s="49">
        <v>5</v>
      </c>
      <c r="F17" s="50">
        <v>6</v>
      </c>
      <c r="G17" s="49">
        <v>5</v>
      </c>
      <c r="H17" s="49">
        <v>1</v>
      </c>
      <c r="I17" s="49">
        <v>0</v>
      </c>
      <c r="J17" s="49">
        <v>0</v>
      </c>
      <c r="K17" s="49">
        <v>2</v>
      </c>
      <c r="L17" s="50">
        <v>5</v>
      </c>
      <c r="M17" s="49">
        <v>0</v>
      </c>
      <c r="N17" s="49">
        <v>1</v>
      </c>
      <c r="O17" s="49">
        <v>0</v>
      </c>
      <c r="P17" s="49">
        <v>1</v>
      </c>
      <c r="Q17" s="49">
        <v>0</v>
      </c>
      <c r="R17" s="49">
        <v>1</v>
      </c>
      <c r="S17" s="49">
        <v>0</v>
      </c>
      <c r="T17" s="52">
        <f t="shared" si="0"/>
        <v>0.91666666666666663</v>
      </c>
      <c r="U17" s="52">
        <f t="shared" si="1"/>
        <v>0.58333333333333337</v>
      </c>
      <c r="V17" s="52">
        <f t="shared" si="2"/>
        <v>1.5</v>
      </c>
      <c r="W17" s="52">
        <f t="shared" si="3"/>
        <v>0.5</v>
      </c>
    </row>
    <row r="18" spans="1:24" x14ac:dyDescent="0.25">
      <c r="A18" s="46" t="s">
        <v>134</v>
      </c>
      <c r="B18" s="50">
        <v>5</v>
      </c>
      <c r="C18" s="50">
        <v>19</v>
      </c>
      <c r="D18" s="49">
        <v>14</v>
      </c>
      <c r="E18" s="50">
        <v>4</v>
      </c>
      <c r="F18" s="49">
        <v>5</v>
      </c>
      <c r="G18" s="49">
        <v>4</v>
      </c>
      <c r="H18" s="49">
        <v>0</v>
      </c>
      <c r="I18" s="50">
        <v>1</v>
      </c>
      <c r="J18" s="49">
        <v>0</v>
      </c>
      <c r="K18" s="49">
        <v>5</v>
      </c>
      <c r="L18" s="50">
        <v>5</v>
      </c>
      <c r="M18" s="49">
        <v>0</v>
      </c>
      <c r="N18" s="49">
        <v>1</v>
      </c>
      <c r="O18" s="49">
        <v>0</v>
      </c>
      <c r="P18" s="49">
        <v>0</v>
      </c>
      <c r="Q18" s="49">
        <v>1</v>
      </c>
      <c r="R18" s="49">
        <v>1</v>
      </c>
      <c r="S18" s="49">
        <v>0</v>
      </c>
      <c r="T18" s="51">
        <f t="shared" si="0"/>
        <v>0.7142857142857143</v>
      </c>
      <c r="U18" s="51">
        <f t="shared" si="1"/>
        <v>0.5</v>
      </c>
      <c r="V18" s="51">
        <f t="shared" si="2"/>
        <v>1.2142857142857144</v>
      </c>
      <c r="W18" s="51">
        <f t="shared" si="3"/>
        <v>0.35714285714285715</v>
      </c>
    </row>
    <row r="19" spans="1:24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8"/>
      <c r="U19" s="18"/>
      <c r="V19" s="18"/>
      <c r="W19" s="18"/>
      <c r="X19" s="6"/>
    </row>
    <row r="20" spans="1:24" x14ac:dyDescent="0.25">
      <c r="A20" s="5" t="s">
        <v>100</v>
      </c>
      <c r="B20" s="5">
        <f t="shared" ref="B20:S20" si="4">SUM(B4:B19)</f>
        <v>58</v>
      </c>
      <c r="C20" s="5">
        <f t="shared" si="4"/>
        <v>161</v>
      </c>
      <c r="D20" s="5">
        <f t="shared" si="4"/>
        <v>126</v>
      </c>
      <c r="E20" s="5">
        <f t="shared" si="4"/>
        <v>33</v>
      </c>
      <c r="F20" s="5">
        <f t="shared" si="4"/>
        <v>41</v>
      </c>
      <c r="G20" s="5">
        <f t="shared" si="4"/>
        <v>31</v>
      </c>
      <c r="H20" s="5">
        <f t="shared" si="4"/>
        <v>7</v>
      </c>
      <c r="I20" s="5">
        <f t="shared" si="4"/>
        <v>2</v>
      </c>
      <c r="J20" s="5">
        <f t="shared" si="4"/>
        <v>1</v>
      </c>
      <c r="K20" s="5">
        <f t="shared" si="4"/>
        <v>24</v>
      </c>
      <c r="L20" s="5">
        <f t="shared" si="4"/>
        <v>26</v>
      </c>
      <c r="M20" s="5">
        <f t="shared" si="4"/>
        <v>1</v>
      </c>
      <c r="N20" s="5">
        <f t="shared" si="4"/>
        <v>23</v>
      </c>
      <c r="O20" s="5">
        <f t="shared" si="4"/>
        <v>6</v>
      </c>
      <c r="P20" s="5">
        <f t="shared" si="4"/>
        <v>3</v>
      </c>
      <c r="Q20" s="5">
        <f t="shared" si="4"/>
        <v>4</v>
      </c>
      <c r="R20" s="5">
        <f t="shared" si="4"/>
        <v>7</v>
      </c>
      <c r="S20" s="5">
        <f t="shared" si="4"/>
        <v>0</v>
      </c>
      <c r="T20" s="8">
        <f>(F20+L20+O20)/(D20+O20+M20)</f>
        <v>0.54887218045112784</v>
      </c>
      <c r="U20" s="8">
        <f>(G20+H20*2+I20*3+J20*4)/(D20)</f>
        <v>0.43650793650793651</v>
      </c>
      <c r="V20" s="8">
        <f>U20+T20</f>
        <v>0.98538011695906436</v>
      </c>
      <c r="W20" s="8">
        <f>F20/D20</f>
        <v>0.32539682539682541</v>
      </c>
    </row>
    <row r="21" spans="1:24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</row>
    <row r="22" spans="1:24" ht="18.75" x14ac:dyDescent="0.3">
      <c r="A22" s="40" t="s">
        <v>102</v>
      </c>
      <c r="U22" s="9"/>
      <c r="V22" s="9"/>
      <c r="W22" s="9"/>
      <c r="X22" s="9"/>
    </row>
    <row r="23" spans="1:24" x14ac:dyDescent="0.25">
      <c r="A23" s="28"/>
      <c r="U23" s="9"/>
      <c r="V23" s="9"/>
      <c r="W23" s="9"/>
      <c r="X23" s="9"/>
    </row>
    <row r="24" spans="1:24" x14ac:dyDescent="0.25">
      <c r="A24" s="2" t="s">
        <v>79</v>
      </c>
      <c r="B24" s="2" t="s">
        <v>31</v>
      </c>
      <c r="C24" s="2" t="s">
        <v>32</v>
      </c>
      <c r="D24" s="2" t="s">
        <v>33</v>
      </c>
      <c r="E24" s="2" t="s">
        <v>34</v>
      </c>
      <c r="F24" s="2" t="s">
        <v>35</v>
      </c>
      <c r="G24" s="2" t="s">
        <v>36</v>
      </c>
      <c r="H24" s="2" t="s">
        <v>9</v>
      </c>
      <c r="I24" s="2" t="s">
        <v>13</v>
      </c>
      <c r="J24" s="2" t="s">
        <v>11</v>
      </c>
      <c r="K24" s="2" t="s">
        <v>14</v>
      </c>
      <c r="L24" s="2" t="s">
        <v>37</v>
      </c>
      <c r="M24" s="2" t="s">
        <v>38</v>
      </c>
      <c r="N24" s="2" t="s">
        <v>39</v>
      </c>
      <c r="O24" s="2" t="s">
        <v>40</v>
      </c>
      <c r="P24" s="2" t="s">
        <v>41</v>
      </c>
      <c r="Q24" s="2" t="s">
        <v>42</v>
      </c>
      <c r="U24" s="9"/>
      <c r="V24" s="9"/>
      <c r="W24" s="9"/>
      <c r="X24" s="9"/>
    </row>
    <row r="25" spans="1:24" x14ac:dyDescent="0.25">
      <c r="A25" s="46" t="s">
        <v>24</v>
      </c>
      <c r="B25" s="49">
        <v>1</v>
      </c>
      <c r="C25" s="49">
        <v>1</v>
      </c>
      <c r="D25" s="50">
        <v>1</v>
      </c>
      <c r="E25" s="49">
        <v>7</v>
      </c>
      <c r="F25" s="50">
        <v>2</v>
      </c>
      <c r="G25" s="49">
        <v>7</v>
      </c>
      <c r="H25" s="50">
        <v>0</v>
      </c>
      <c r="I25" s="49">
        <v>2</v>
      </c>
      <c r="J25" s="49">
        <v>3</v>
      </c>
      <c r="K25" s="49">
        <v>1</v>
      </c>
      <c r="L25" s="49">
        <v>0</v>
      </c>
      <c r="M25" s="50">
        <v>1</v>
      </c>
      <c r="N25" s="49">
        <v>0</v>
      </c>
      <c r="O25" s="49">
        <v>0</v>
      </c>
      <c r="P25" s="52">
        <f t="shared" ref="P25:P33" si="5">9*F25/E25</f>
        <v>2.5714285714285716</v>
      </c>
      <c r="Q25" s="51">
        <f t="shared" ref="Q25:Q33" si="6">(G25+J25)/E25</f>
        <v>1.4285714285714286</v>
      </c>
      <c r="V25" s="9"/>
      <c r="W25" s="9"/>
    </row>
    <row r="26" spans="1:24" x14ac:dyDescent="0.25">
      <c r="A26" s="46" t="s">
        <v>55</v>
      </c>
      <c r="B26" s="49">
        <v>1</v>
      </c>
      <c r="C26" s="49">
        <v>0</v>
      </c>
      <c r="D26" s="49">
        <v>0</v>
      </c>
      <c r="E26" s="53">
        <v>1.6666666666666665</v>
      </c>
      <c r="F26" s="49">
        <v>5</v>
      </c>
      <c r="G26" s="49">
        <v>5</v>
      </c>
      <c r="H26" s="49">
        <v>0</v>
      </c>
      <c r="I26" s="49">
        <v>3</v>
      </c>
      <c r="J26" s="49">
        <v>1</v>
      </c>
      <c r="K26" s="49">
        <v>1</v>
      </c>
      <c r="L26" s="49">
        <v>1</v>
      </c>
      <c r="M26" s="49">
        <v>0</v>
      </c>
      <c r="N26" s="49">
        <v>0</v>
      </c>
      <c r="O26" s="49">
        <v>0</v>
      </c>
      <c r="P26" s="51">
        <f t="shared" si="5"/>
        <v>27.000000000000004</v>
      </c>
      <c r="Q26" s="51">
        <f t="shared" si="6"/>
        <v>3.6000000000000005</v>
      </c>
      <c r="V26" s="9"/>
      <c r="W26" s="9"/>
    </row>
    <row r="27" spans="1:24" x14ac:dyDescent="0.25">
      <c r="A27" s="46" t="s">
        <v>52</v>
      </c>
      <c r="B27" s="49">
        <v>1</v>
      </c>
      <c r="C27" s="49">
        <v>1</v>
      </c>
      <c r="D27" s="49">
        <v>0</v>
      </c>
      <c r="E27" s="49">
        <v>3</v>
      </c>
      <c r="F27" s="49">
        <v>5</v>
      </c>
      <c r="G27" s="49">
        <v>4</v>
      </c>
      <c r="H27" s="49">
        <v>0</v>
      </c>
      <c r="I27" s="49">
        <v>1</v>
      </c>
      <c r="J27" s="49">
        <v>2</v>
      </c>
      <c r="K27" s="49">
        <v>0</v>
      </c>
      <c r="L27" s="49">
        <v>0</v>
      </c>
      <c r="M27" s="49">
        <v>0</v>
      </c>
      <c r="N27" s="49">
        <v>1</v>
      </c>
      <c r="O27" s="49">
        <v>0</v>
      </c>
      <c r="P27" s="51">
        <f t="shared" si="5"/>
        <v>15</v>
      </c>
      <c r="Q27" s="51">
        <f t="shared" si="6"/>
        <v>2</v>
      </c>
      <c r="V27" s="9"/>
      <c r="W27" s="9"/>
    </row>
    <row r="28" spans="1:24" x14ac:dyDescent="0.25">
      <c r="A28" s="46" t="s">
        <v>54</v>
      </c>
      <c r="B28" s="49">
        <v>1</v>
      </c>
      <c r="C28" s="49">
        <v>0</v>
      </c>
      <c r="D28" s="49">
        <v>0</v>
      </c>
      <c r="E28" s="53">
        <v>0.66666666666666663</v>
      </c>
      <c r="F28" s="49">
        <v>0</v>
      </c>
      <c r="G28" s="49">
        <v>0</v>
      </c>
      <c r="H28" s="49">
        <v>0</v>
      </c>
      <c r="I28" s="49">
        <v>0</v>
      </c>
      <c r="J28" s="49">
        <v>2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51">
        <f t="shared" si="5"/>
        <v>0</v>
      </c>
      <c r="Q28" s="51">
        <f t="shared" si="6"/>
        <v>3</v>
      </c>
      <c r="T28" s="9"/>
      <c r="U28" s="9"/>
      <c r="V28" s="9"/>
      <c r="W28" s="9"/>
    </row>
    <row r="29" spans="1:24" x14ac:dyDescent="0.25">
      <c r="A29" s="46" t="s">
        <v>44</v>
      </c>
      <c r="B29" s="50">
        <v>3</v>
      </c>
      <c r="C29" s="50">
        <v>2</v>
      </c>
      <c r="D29" s="49">
        <v>0</v>
      </c>
      <c r="E29" s="54">
        <v>7.3333333333333339</v>
      </c>
      <c r="F29" s="49">
        <v>3</v>
      </c>
      <c r="G29" s="49">
        <v>9</v>
      </c>
      <c r="H29" s="50">
        <v>0</v>
      </c>
      <c r="I29" s="50">
        <v>6</v>
      </c>
      <c r="J29" s="50">
        <v>1</v>
      </c>
      <c r="K29" s="50">
        <v>0</v>
      </c>
      <c r="L29" s="49">
        <v>0</v>
      </c>
      <c r="M29" s="50">
        <v>1</v>
      </c>
      <c r="N29" s="49">
        <v>0</v>
      </c>
      <c r="O29" s="49">
        <v>0</v>
      </c>
      <c r="P29" s="51">
        <f t="shared" si="5"/>
        <v>3.6818181818181817</v>
      </c>
      <c r="Q29" s="52">
        <f t="shared" si="6"/>
        <v>1.3636363636363635</v>
      </c>
      <c r="T29" s="9"/>
      <c r="U29" s="9"/>
      <c r="V29" s="9"/>
      <c r="W29" s="43"/>
    </row>
    <row r="30" spans="1:24" x14ac:dyDescent="0.25">
      <c r="A30" s="1" t="s">
        <v>26</v>
      </c>
      <c r="B30" s="13">
        <v>1</v>
      </c>
      <c r="C30" s="13">
        <v>0</v>
      </c>
      <c r="D30" s="13">
        <v>0</v>
      </c>
      <c r="E30" s="13">
        <v>1</v>
      </c>
      <c r="F30" s="13">
        <v>0</v>
      </c>
      <c r="G30" s="13">
        <v>1</v>
      </c>
      <c r="H30" s="13">
        <v>0</v>
      </c>
      <c r="I30" s="13">
        <v>0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8">
        <f t="shared" si="5"/>
        <v>0</v>
      </c>
      <c r="Q30" s="18">
        <f t="shared" si="6"/>
        <v>2</v>
      </c>
      <c r="T30" s="9"/>
      <c r="U30" s="9"/>
      <c r="V30" s="9"/>
      <c r="W30" s="9"/>
    </row>
    <row r="31" spans="1:24" x14ac:dyDescent="0.25">
      <c r="A31" s="1" t="s">
        <v>48</v>
      </c>
      <c r="B31" s="13">
        <v>1</v>
      </c>
      <c r="C31" s="13">
        <v>1</v>
      </c>
      <c r="D31" s="13">
        <v>0</v>
      </c>
      <c r="E31" s="10">
        <v>5.333333333333333</v>
      </c>
      <c r="F31" s="13">
        <v>5</v>
      </c>
      <c r="G31" s="19">
        <v>3</v>
      </c>
      <c r="H31" s="13">
        <v>1</v>
      </c>
      <c r="I31" s="13">
        <v>4</v>
      </c>
      <c r="J31" s="13">
        <v>6</v>
      </c>
      <c r="K31" s="13">
        <v>2</v>
      </c>
      <c r="L31" s="13">
        <v>0</v>
      </c>
      <c r="M31" s="13">
        <v>0</v>
      </c>
      <c r="N31" s="19">
        <v>1</v>
      </c>
      <c r="O31" s="13">
        <v>0</v>
      </c>
      <c r="P31" s="18">
        <f t="shared" si="5"/>
        <v>8.4375</v>
      </c>
      <c r="Q31" s="18">
        <f t="shared" si="6"/>
        <v>1.6875</v>
      </c>
      <c r="T31" s="4"/>
      <c r="U31" s="4"/>
      <c r="V31" s="9"/>
      <c r="W31" s="9"/>
    </row>
    <row r="32" spans="1:24" x14ac:dyDescent="0.25">
      <c r="A32" s="1" t="s">
        <v>28</v>
      </c>
      <c r="B32" s="13">
        <v>1</v>
      </c>
      <c r="C32" s="13">
        <v>0</v>
      </c>
      <c r="D32" s="13">
        <v>0</v>
      </c>
      <c r="E32" s="13">
        <v>1</v>
      </c>
      <c r="F32" s="13">
        <v>5</v>
      </c>
      <c r="G32" s="13">
        <v>3</v>
      </c>
      <c r="H32" s="13">
        <v>0</v>
      </c>
      <c r="I32" s="13">
        <v>1</v>
      </c>
      <c r="J32" s="13">
        <v>4</v>
      </c>
      <c r="K32" s="13">
        <v>1</v>
      </c>
      <c r="L32" s="13">
        <v>1</v>
      </c>
      <c r="M32" s="13">
        <v>0</v>
      </c>
      <c r="N32" s="13">
        <v>0</v>
      </c>
      <c r="O32" s="13">
        <v>0</v>
      </c>
      <c r="P32" s="18">
        <f t="shared" si="5"/>
        <v>45</v>
      </c>
      <c r="Q32" s="18">
        <f t="shared" si="6"/>
        <v>7</v>
      </c>
      <c r="T32" s="9"/>
      <c r="U32" s="9"/>
      <c r="V32" s="9"/>
      <c r="W32" s="9"/>
    </row>
    <row r="33" spans="1:23" x14ac:dyDescent="0.25">
      <c r="A33" s="1" t="s">
        <v>63</v>
      </c>
      <c r="B33" s="13">
        <v>2</v>
      </c>
      <c r="C33" s="13">
        <v>0</v>
      </c>
      <c r="D33" s="13">
        <v>0</v>
      </c>
      <c r="E33" s="10">
        <v>2.6666666666666665</v>
      </c>
      <c r="F33" s="13">
        <v>2</v>
      </c>
      <c r="G33" s="13">
        <v>3</v>
      </c>
      <c r="H33" s="13">
        <v>2</v>
      </c>
      <c r="I33" s="13">
        <v>3</v>
      </c>
      <c r="J33" s="13">
        <v>5</v>
      </c>
      <c r="K33" s="13">
        <v>0</v>
      </c>
      <c r="L33" s="13">
        <v>0</v>
      </c>
      <c r="M33" s="13">
        <v>0</v>
      </c>
      <c r="N33" s="13">
        <v>0</v>
      </c>
      <c r="O33" s="13">
        <v>1</v>
      </c>
      <c r="P33" s="18">
        <f t="shared" si="5"/>
        <v>6.75</v>
      </c>
      <c r="Q33" s="18">
        <f t="shared" si="6"/>
        <v>3</v>
      </c>
      <c r="T33" s="12"/>
      <c r="U33" s="12"/>
      <c r="V33" s="9"/>
      <c r="W33" s="9"/>
    </row>
    <row r="34" spans="1:23" x14ac:dyDescent="0.25">
      <c r="P34" s="18"/>
      <c r="Q34" s="18"/>
    </row>
    <row r="35" spans="1:23" x14ac:dyDescent="0.25">
      <c r="A35" s="5" t="s">
        <v>100</v>
      </c>
      <c r="B35" s="5">
        <f>SUM(B25:B34)</f>
        <v>12</v>
      </c>
      <c r="C35" s="5">
        <f t="shared" ref="C35:O35" si="7">SUM(C25:C34)</f>
        <v>5</v>
      </c>
      <c r="D35" s="5">
        <f t="shared" si="7"/>
        <v>1</v>
      </c>
      <c r="E35" s="16">
        <f t="shared" si="7"/>
        <v>29.666666666666664</v>
      </c>
      <c r="F35" s="5">
        <f t="shared" si="7"/>
        <v>27</v>
      </c>
      <c r="G35" s="5">
        <f t="shared" si="7"/>
        <v>35</v>
      </c>
      <c r="H35" s="5">
        <f t="shared" si="7"/>
        <v>3</v>
      </c>
      <c r="I35" s="5">
        <f t="shared" si="7"/>
        <v>20</v>
      </c>
      <c r="J35" s="5">
        <f t="shared" si="7"/>
        <v>25</v>
      </c>
      <c r="K35" s="5">
        <f t="shared" si="7"/>
        <v>5</v>
      </c>
      <c r="L35" s="5">
        <f t="shared" si="7"/>
        <v>2</v>
      </c>
      <c r="M35" s="5">
        <f t="shared" si="7"/>
        <v>2</v>
      </c>
      <c r="N35" s="5">
        <f t="shared" si="7"/>
        <v>2</v>
      </c>
      <c r="O35" s="5">
        <f t="shared" si="7"/>
        <v>1</v>
      </c>
      <c r="P35" s="8">
        <f t="shared" ref="P35" si="8">9*F35/E35</f>
        <v>8.191011235955056</v>
      </c>
      <c r="Q35" s="8">
        <f t="shared" ref="Q35" si="9">(G35+J35)/E35</f>
        <v>2.0224719101123596</v>
      </c>
    </row>
  </sheetData>
  <sortState xmlns:xlrd2="http://schemas.microsoft.com/office/spreadsheetml/2017/richdata2" ref="A25:Q33">
    <sortCondition ref="A25:A33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C0C-5E72-4196-89E3-658D8200ACE4}">
  <dimension ref="A1:Z30"/>
  <sheetViews>
    <sheetView showGridLines="0" workbookViewId="0">
      <selection activeCell="A2" sqref="A2"/>
    </sheetView>
  </sheetViews>
  <sheetFormatPr defaultRowHeight="15" x14ac:dyDescent="0.25"/>
  <cols>
    <col min="1" max="1" width="18.85546875" style="1" customWidth="1"/>
    <col min="2" max="2" width="5.28515625" style="5" customWidth="1"/>
    <col min="3" max="4" width="4" bestFit="1" customWidth="1"/>
    <col min="5" max="5" width="6" customWidth="1"/>
    <col min="6" max="6" width="5.28515625" customWidth="1"/>
    <col min="7" max="7" width="5.28515625" bestFit="1" customWidth="1"/>
    <col min="8" max="8" width="4.42578125" bestFit="1" customWidth="1"/>
    <col min="9" max="9" width="3.42578125" bestFit="1" customWidth="1"/>
    <col min="10" max="10" width="3.140625" bestFit="1" customWidth="1"/>
    <col min="11" max="11" width="4.5703125" customWidth="1"/>
    <col min="12" max="12" width="4.5703125" bestFit="1" customWidth="1"/>
    <col min="13" max="13" width="5" customWidth="1"/>
    <col min="14" max="14" width="5.28515625" bestFit="1" customWidth="1"/>
    <col min="15" max="15" width="4.5703125" bestFit="1" customWidth="1"/>
    <col min="16" max="16" width="7" customWidth="1"/>
    <col min="17" max="17" width="6.5703125" bestFit="1" customWidth="1"/>
    <col min="18" max="18" width="6" bestFit="1" customWidth="1"/>
    <col min="19" max="19" width="3.140625" bestFit="1" customWidth="1"/>
    <col min="20" max="20" width="6.7109375" customWidth="1"/>
    <col min="21" max="24" width="7.7109375" bestFit="1" customWidth="1"/>
  </cols>
  <sheetData>
    <row r="1" spans="1:26" ht="18.75" x14ac:dyDescent="0.3">
      <c r="A1" s="40" t="s">
        <v>105</v>
      </c>
    </row>
    <row r="2" spans="1:26" x14ac:dyDescent="0.25">
      <c r="A2" s="2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6"/>
      <c r="W2" s="6"/>
      <c r="X2" s="5"/>
    </row>
    <row r="3" spans="1:26" x14ac:dyDescent="0.25">
      <c r="A3" s="2" t="s">
        <v>79</v>
      </c>
      <c r="B3" s="2" t="s">
        <v>1</v>
      </c>
      <c r="C3" s="2" t="s">
        <v>2</v>
      </c>
      <c r="D3" s="2" t="s">
        <v>3</v>
      </c>
      <c r="E3" s="2" t="s">
        <v>4</v>
      </c>
      <c r="F3" s="19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3" t="s">
        <v>19</v>
      </c>
      <c r="U3" s="3" t="s">
        <v>20</v>
      </c>
      <c r="V3" s="3" t="s">
        <v>21</v>
      </c>
      <c r="W3" s="3" t="s">
        <v>22</v>
      </c>
    </row>
    <row r="4" spans="1:26" x14ac:dyDescent="0.25">
      <c r="A4" s="46" t="s">
        <v>23</v>
      </c>
      <c r="B4" s="46">
        <v>3</v>
      </c>
      <c r="C4" s="46">
        <v>9</v>
      </c>
      <c r="D4" s="46">
        <v>8</v>
      </c>
      <c r="E4" s="46">
        <v>2</v>
      </c>
      <c r="F4" s="46">
        <v>3</v>
      </c>
      <c r="G4" s="46">
        <v>2</v>
      </c>
      <c r="H4" s="46">
        <v>1</v>
      </c>
      <c r="I4" s="46">
        <v>0</v>
      </c>
      <c r="J4" s="46">
        <v>0</v>
      </c>
      <c r="K4" s="46">
        <v>1</v>
      </c>
      <c r="L4" s="46">
        <v>1</v>
      </c>
      <c r="M4" s="46">
        <v>0</v>
      </c>
      <c r="N4" s="46">
        <v>1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51">
        <f t="shared" ref="T4:T16" si="0">(F4+L4+O4)/(D4+O4+M4)</f>
        <v>0.5</v>
      </c>
      <c r="U4" s="51">
        <f t="shared" ref="U4:U16" si="1">(G4+H4*2+I4*3+J4*4)/(D4)</f>
        <v>0.5</v>
      </c>
      <c r="V4" s="51">
        <f t="shared" ref="V4:V16" si="2">U4+T4</f>
        <v>1</v>
      </c>
      <c r="W4" s="51">
        <f t="shared" ref="W4:W16" si="3">F4/D4</f>
        <v>0.375</v>
      </c>
      <c r="Z4" s="1"/>
    </row>
    <row r="5" spans="1:26" x14ac:dyDescent="0.25">
      <c r="A5" s="46" t="s">
        <v>43</v>
      </c>
      <c r="B5" s="46">
        <v>1</v>
      </c>
      <c r="C5" s="46">
        <v>5</v>
      </c>
      <c r="D5" s="46">
        <v>4</v>
      </c>
      <c r="E5" s="46">
        <v>0</v>
      </c>
      <c r="F5" s="46">
        <v>3</v>
      </c>
      <c r="G5" s="46">
        <v>3</v>
      </c>
      <c r="H5" s="46">
        <v>0</v>
      </c>
      <c r="I5" s="46">
        <v>0</v>
      </c>
      <c r="J5" s="46">
        <v>0</v>
      </c>
      <c r="K5" s="46">
        <v>2</v>
      </c>
      <c r="L5" s="46">
        <v>1</v>
      </c>
      <c r="M5" s="46">
        <v>0</v>
      </c>
      <c r="N5" s="46">
        <v>0</v>
      </c>
      <c r="O5" s="46">
        <v>0</v>
      </c>
      <c r="P5" s="46">
        <v>1</v>
      </c>
      <c r="Q5" s="46">
        <v>0</v>
      </c>
      <c r="R5" s="46">
        <v>1</v>
      </c>
      <c r="S5" s="46">
        <v>0</v>
      </c>
      <c r="T5" s="51">
        <f t="shared" si="0"/>
        <v>1</v>
      </c>
      <c r="U5" s="51">
        <f t="shared" si="1"/>
        <v>0.75</v>
      </c>
      <c r="V5" s="51">
        <f t="shared" si="2"/>
        <v>1.75</v>
      </c>
      <c r="W5" s="51">
        <f t="shared" si="3"/>
        <v>0.75</v>
      </c>
      <c r="Z5" s="1"/>
    </row>
    <row r="6" spans="1:26" x14ac:dyDescent="0.25">
      <c r="A6" s="46" t="s">
        <v>49</v>
      </c>
      <c r="B6" s="46">
        <v>3</v>
      </c>
      <c r="C6" s="50">
        <v>13</v>
      </c>
      <c r="D6" s="50">
        <v>13</v>
      </c>
      <c r="E6" s="46">
        <v>1</v>
      </c>
      <c r="F6" s="46">
        <v>4</v>
      </c>
      <c r="G6" s="46">
        <v>3</v>
      </c>
      <c r="H6" s="50">
        <v>1</v>
      </c>
      <c r="I6" s="46">
        <v>0</v>
      </c>
      <c r="J6" s="46">
        <v>0</v>
      </c>
      <c r="K6" s="46">
        <v>1</v>
      </c>
      <c r="L6" s="50">
        <v>0</v>
      </c>
      <c r="M6" s="46">
        <v>0</v>
      </c>
      <c r="N6" s="46">
        <v>2</v>
      </c>
      <c r="O6" s="50">
        <v>0</v>
      </c>
      <c r="P6" s="46">
        <v>2</v>
      </c>
      <c r="Q6" s="46">
        <v>0</v>
      </c>
      <c r="R6" s="46">
        <v>1</v>
      </c>
      <c r="S6" s="46">
        <v>1</v>
      </c>
      <c r="T6" s="51">
        <f t="shared" si="0"/>
        <v>0.30769230769230771</v>
      </c>
      <c r="U6" s="51">
        <f t="shared" si="1"/>
        <v>0.38461538461538464</v>
      </c>
      <c r="V6" s="51">
        <f t="shared" si="2"/>
        <v>0.69230769230769229</v>
      </c>
      <c r="W6" s="51">
        <f t="shared" si="3"/>
        <v>0.30769230769230771</v>
      </c>
      <c r="Z6" s="1"/>
    </row>
    <row r="7" spans="1:26" x14ac:dyDescent="0.25">
      <c r="A7" s="46" t="s">
        <v>25</v>
      </c>
      <c r="B7" s="46">
        <v>2</v>
      </c>
      <c r="C7" s="46">
        <v>7</v>
      </c>
      <c r="D7" s="46">
        <v>6</v>
      </c>
      <c r="E7" s="46">
        <v>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3</v>
      </c>
      <c r="O7" s="46">
        <v>1</v>
      </c>
      <c r="P7" s="46">
        <v>0</v>
      </c>
      <c r="Q7" s="46">
        <v>0</v>
      </c>
      <c r="R7" s="46">
        <v>0</v>
      </c>
      <c r="S7" s="46">
        <v>0</v>
      </c>
      <c r="T7" s="51">
        <f t="shared" si="0"/>
        <v>0.14285714285714285</v>
      </c>
      <c r="U7" s="51">
        <f t="shared" si="1"/>
        <v>0</v>
      </c>
      <c r="V7" s="51">
        <f t="shared" si="2"/>
        <v>0.14285714285714285</v>
      </c>
      <c r="W7" s="51">
        <f t="shared" si="3"/>
        <v>0</v>
      </c>
      <c r="Z7" s="1"/>
    </row>
    <row r="8" spans="1:26" x14ac:dyDescent="0.25">
      <c r="A8" s="46" t="s">
        <v>52</v>
      </c>
      <c r="B8" s="46">
        <v>1</v>
      </c>
      <c r="C8" s="46">
        <v>2</v>
      </c>
      <c r="D8" s="46">
        <v>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1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51">
        <f t="shared" si="0"/>
        <v>0</v>
      </c>
      <c r="U8" s="51">
        <f t="shared" si="1"/>
        <v>0</v>
      </c>
      <c r="V8" s="51">
        <f t="shared" si="2"/>
        <v>0</v>
      </c>
      <c r="W8" s="51">
        <f t="shared" si="3"/>
        <v>0</v>
      </c>
      <c r="Z8" s="1"/>
    </row>
    <row r="9" spans="1:26" x14ac:dyDescent="0.25">
      <c r="A9" s="1" t="s">
        <v>54</v>
      </c>
      <c r="B9" s="1">
        <v>3</v>
      </c>
      <c r="C9" s="1">
        <v>8</v>
      </c>
      <c r="D9" s="1">
        <v>7</v>
      </c>
      <c r="E9" s="1">
        <v>0</v>
      </c>
      <c r="F9" s="1">
        <v>2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8">
        <f t="shared" si="0"/>
        <v>0.25</v>
      </c>
      <c r="U9" s="18">
        <f t="shared" si="1"/>
        <v>0.2857142857142857</v>
      </c>
      <c r="V9" s="18">
        <f t="shared" si="2"/>
        <v>0.5357142857142857</v>
      </c>
      <c r="W9" s="18">
        <f t="shared" si="3"/>
        <v>0.2857142857142857</v>
      </c>
      <c r="Z9" s="1"/>
    </row>
    <row r="10" spans="1:26" x14ac:dyDescent="0.25">
      <c r="A10" s="1" t="s">
        <v>44</v>
      </c>
      <c r="B10" s="1">
        <v>2</v>
      </c>
      <c r="C10" s="1">
        <v>8</v>
      </c>
      <c r="D10" s="1">
        <v>6</v>
      </c>
      <c r="E10" s="1">
        <v>1</v>
      </c>
      <c r="F10" s="1">
        <v>2</v>
      </c>
      <c r="G10" s="1">
        <v>1</v>
      </c>
      <c r="H10" s="1">
        <v>1</v>
      </c>
      <c r="I10" s="1">
        <v>0</v>
      </c>
      <c r="J10" s="1">
        <v>0</v>
      </c>
      <c r="K10" s="1">
        <v>2</v>
      </c>
      <c r="L10" s="1">
        <v>1</v>
      </c>
      <c r="M10" s="1">
        <v>0</v>
      </c>
      <c r="N10" s="1">
        <v>1</v>
      </c>
      <c r="O10" s="1">
        <v>1</v>
      </c>
      <c r="P10" s="1">
        <v>0</v>
      </c>
      <c r="Q10" s="1">
        <v>1</v>
      </c>
      <c r="R10" s="1">
        <v>0</v>
      </c>
      <c r="S10" s="1">
        <v>0</v>
      </c>
      <c r="T10" s="18">
        <f t="shared" si="0"/>
        <v>0.5714285714285714</v>
      </c>
      <c r="U10" s="18">
        <f t="shared" si="1"/>
        <v>0.5</v>
      </c>
      <c r="V10" s="18">
        <f t="shared" si="2"/>
        <v>1.0714285714285714</v>
      </c>
      <c r="W10" s="18">
        <f t="shared" si="3"/>
        <v>0.33333333333333331</v>
      </c>
      <c r="Z10" s="1"/>
    </row>
    <row r="11" spans="1:26" x14ac:dyDescent="0.25">
      <c r="A11" s="1" t="s">
        <v>26</v>
      </c>
      <c r="B11" s="1">
        <v>3</v>
      </c>
      <c r="C11" s="19">
        <v>13</v>
      </c>
      <c r="D11" s="1">
        <v>10</v>
      </c>
      <c r="E11" s="19">
        <v>3</v>
      </c>
      <c r="F11" s="1">
        <v>1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2</v>
      </c>
      <c r="M11" s="1">
        <v>0</v>
      </c>
      <c r="N11" s="1">
        <v>2</v>
      </c>
      <c r="O11" s="1">
        <v>1</v>
      </c>
      <c r="P11" s="1">
        <v>1</v>
      </c>
      <c r="Q11" s="1">
        <v>0</v>
      </c>
      <c r="R11" s="1">
        <v>0</v>
      </c>
      <c r="S11" s="1">
        <v>0</v>
      </c>
      <c r="T11" s="18">
        <f t="shared" si="0"/>
        <v>0.36363636363636365</v>
      </c>
      <c r="U11" s="18">
        <f t="shared" si="1"/>
        <v>0.1</v>
      </c>
      <c r="V11" s="18">
        <f t="shared" si="2"/>
        <v>0.46363636363636362</v>
      </c>
      <c r="W11" s="18">
        <f t="shared" si="3"/>
        <v>0.1</v>
      </c>
      <c r="Z11" s="1"/>
    </row>
    <row r="12" spans="1:26" x14ac:dyDescent="0.25">
      <c r="A12" s="1" t="s">
        <v>56</v>
      </c>
      <c r="B12" s="1">
        <v>3</v>
      </c>
      <c r="C12" s="1">
        <v>13</v>
      </c>
      <c r="D12" s="1">
        <v>8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5</v>
      </c>
      <c r="P12" s="1">
        <v>0</v>
      </c>
      <c r="Q12" s="1">
        <v>1</v>
      </c>
      <c r="R12" s="1">
        <v>0</v>
      </c>
      <c r="S12" s="1">
        <v>0</v>
      </c>
      <c r="T12" s="18">
        <f t="shared" si="0"/>
        <v>0.38461538461538464</v>
      </c>
      <c r="U12" s="18">
        <f t="shared" si="1"/>
        <v>0</v>
      </c>
      <c r="V12" s="18">
        <f t="shared" si="2"/>
        <v>0.38461538461538464</v>
      </c>
      <c r="W12" s="18">
        <f t="shared" si="3"/>
        <v>0</v>
      </c>
      <c r="Z12" s="1"/>
    </row>
    <row r="13" spans="1:26" x14ac:dyDescent="0.25">
      <c r="A13" s="1" t="s">
        <v>28</v>
      </c>
      <c r="B13" s="1">
        <v>3</v>
      </c>
      <c r="C13" s="19">
        <v>13</v>
      </c>
      <c r="D13" s="1">
        <v>11</v>
      </c>
      <c r="E13" s="1">
        <v>0</v>
      </c>
      <c r="F13" s="1">
        <v>2</v>
      </c>
      <c r="G13" s="1">
        <v>1</v>
      </c>
      <c r="H13" s="19">
        <v>1</v>
      </c>
      <c r="I13" s="1">
        <v>0</v>
      </c>
      <c r="J13" s="1">
        <v>0</v>
      </c>
      <c r="K13" s="19">
        <v>2</v>
      </c>
      <c r="L13" s="1">
        <v>2</v>
      </c>
      <c r="M13" s="1">
        <v>0</v>
      </c>
      <c r="N13" s="1">
        <v>2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8">
        <f t="shared" si="0"/>
        <v>0.36363636363636365</v>
      </c>
      <c r="U13" s="18">
        <f t="shared" si="1"/>
        <v>0.27272727272727271</v>
      </c>
      <c r="V13" s="18">
        <f t="shared" si="2"/>
        <v>0.63636363636363635</v>
      </c>
      <c r="W13" s="18">
        <f t="shared" si="3"/>
        <v>0.18181818181818182</v>
      </c>
      <c r="Z13" s="1"/>
    </row>
    <row r="14" spans="1:26" x14ac:dyDescent="0.25">
      <c r="A14" s="46" t="s">
        <v>59</v>
      </c>
      <c r="B14" s="46">
        <v>1</v>
      </c>
      <c r="C14" s="46">
        <v>1</v>
      </c>
      <c r="D14" s="46">
        <v>1</v>
      </c>
      <c r="E14" s="46">
        <v>0</v>
      </c>
      <c r="F14" s="46">
        <v>1</v>
      </c>
      <c r="G14" s="46">
        <v>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51">
        <f t="shared" si="0"/>
        <v>1</v>
      </c>
      <c r="U14" s="51">
        <f t="shared" si="1"/>
        <v>1</v>
      </c>
      <c r="V14" s="51">
        <f t="shared" si="2"/>
        <v>2</v>
      </c>
      <c r="W14" s="51">
        <f t="shared" si="3"/>
        <v>1</v>
      </c>
      <c r="Z14" s="1"/>
    </row>
    <row r="15" spans="1:26" x14ac:dyDescent="0.25">
      <c r="A15" s="46" t="s">
        <v>47</v>
      </c>
      <c r="B15" s="46">
        <v>3</v>
      </c>
      <c r="C15" s="46">
        <v>12</v>
      </c>
      <c r="D15" s="46">
        <v>10</v>
      </c>
      <c r="E15" s="46">
        <v>1</v>
      </c>
      <c r="F15" s="50">
        <v>4</v>
      </c>
      <c r="G15" s="50">
        <v>4</v>
      </c>
      <c r="H15" s="46">
        <v>0</v>
      </c>
      <c r="I15" s="46">
        <v>0</v>
      </c>
      <c r="J15" s="46">
        <v>0</v>
      </c>
      <c r="K15" s="50">
        <v>2</v>
      </c>
      <c r="L15" s="46">
        <v>1</v>
      </c>
      <c r="M15" s="46">
        <v>0</v>
      </c>
      <c r="N15" s="50">
        <v>1</v>
      </c>
      <c r="O15" s="46">
        <v>1</v>
      </c>
      <c r="P15" s="46">
        <v>0</v>
      </c>
      <c r="Q15" s="46">
        <v>0</v>
      </c>
      <c r="R15" s="46">
        <v>0</v>
      </c>
      <c r="S15" s="46">
        <v>0</v>
      </c>
      <c r="T15" s="52">
        <f t="shared" si="0"/>
        <v>0.54545454545454541</v>
      </c>
      <c r="U15" s="52">
        <f t="shared" si="1"/>
        <v>0.4</v>
      </c>
      <c r="V15" s="52">
        <f t="shared" si="2"/>
        <v>0.94545454545454544</v>
      </c>
      <c r="W15" s="52">
        <f t="shared" si="3"/>
        <v>0.4</v>
      </c>
      <c r="Z15" s="1"/>
    </row>
    <row r="16" spans="1:26" x14ac:dyDescent="0.25">
      <c r="A16" s="46" t="s">
        <v>134</v>
      </c>
      <c r="B16" s="46">
        <v>3</v>
      </c>
      <c r="C16" s="46">
        <v>12</v>
      </c>
      <c r="D16" s="46">
        <v>10</v>
      </c>
      <c r="E16" s="46">
        <v>1</v>
      </c>
      <c r="F16" s="46">
        <v>2</v>
      </c>
      <c r="G16" s="46">
        <v>2</v>
      </c>
      <c r="H16" s="46">
        <v>0</v>
      </c>
      <c r="I16" s="46">
        <v>0</v>
      </c>
      <c r="J16" s="46">
        <v>0</v>
      </c>
      <c r="K16" s="46">
        <v>0</v>
      </c>
      <c r="L16" s="46">
        <v>1</v>
      </c>
      <c r="M16" s="46">
        <v>1</v>
      </c>
      <c r="N16" s="46">
        <v>2</v>
      </c>
      <c r="O16" s="46">
        <v>0</v>
      </c>
      <c r="P16" s="46">
        <v>0</v>
      </c>
      <c r="Q16" s="46">
        <v>1</v>
      </c>
      <c r="R16" s="46">
        <v>0</v>
      </c>
      <c r="S16" s="46">
        <v>0</v>
      </c>
      <c r="T16" s="51">
        <f t="shared" si="0"/>
        <v>0.27272727272727271</v>
      </c>
      <c r="U16" s="51">
        <f t="shared" si="1"/>
        <v>0.2</v>
      </c>
      <c r="V16" s="51">
        <f t="shared" si="2"/>
        <v>0.47272727272727272</v>
      </c>
      <c r="W16" s="51">
        <f t="shared" si="3"/>
        <v>0.2</v>
      </c>
      <c r="Z16" s="1"/>
    </row>
    <row r="17" spans="1:24" x14ac:dyDescent="0.25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8"/>
      <c r="U17" s="18"/>
      <c r="V17" s="18"/>
      <c r="W17" s="18"/>
      <c r="X17" s="1"/>
    </row>
    <row r="18" spans="1:24" x14ac:dyDescent="0.25">
      <c r="A18" s="12" t="s">
        <v>103</v>
      </c>
      <c r="B18" s="5">
        <f t="shared" ref="B18:S18" si="4">SUM(B4:B17)</f>
        <v>31</v>
      </c>
      <c r="C18" s="5">
        <f t="shared" si="4"/>
        <v>116</v>
      </c>
      <c r="D18" s="5">
        <f t="shared" si="4"/>
        <v>96</v>
      </c>
      <c r="E18" s="5">
        <f t="shared" si="4"/>
        <v>11</v>
      </c>
      <c r="F18" s="5">
        <f t="shared" si="4"/>
        <v>24</v>
      </c>
      <c r="G18" s="5">
        <f t="shared" si="4"/>
        <v>20</v>
      </c>
      <c r="H18" s="5">
        <f t="shared" si="4"/>
        <v>4</v>
      </c>
      <c r="I18" s="5">
        <f t="shared" si="4"/>
        <v>0</v>
      </c>
      <c r="J18" s="5">
        <f t="shared" si="4"/>
        <v>0</v>
      </c>
      <c r="K18" s="5">
        <f t="shared" si="4"/>
        <v>10</v>
      </c>
      <c r="L18" s="5">
        <f t="shared" si="4"/>
        <v>9</v>
      </c>
      <c r="M18" s="5">
        <f t="shared" si="4"/>
        <v>2</v>
      </c>
      <c r="N18" s="5">
        <f t="shared" si="4"/>
        <v>17</v>
      </c>
      <c r="O18" s="5">
        <f t="shared" si="4"/>
        <v>9</v>
      </c>
      <c r="P18" s="5">
        <f t="shared" si="4"/>
        <v>5</v>
      </c>
      <c r="Q18" s="5">
        <f t="shared" si="4"/>
        <v>3</v>
      </c>
      <c r="R18" s="5">
        <f t="shared" si="4"/>
        <v>2</v>
      </c>
      <c r="S18" s="5">
        <f t="shared" si="4"/>
        <v>1</v>
      </c>
      <c r="T18" s="8">
        <f>(F18+L18+O18)/(D18+O18+M18)</f>
        <v>0.3925233644859813</v>
      </c>
      <c r="U18" s="8">
        <f>(G18+H18*2+I18*3+J18*4)/(D18)</f>
        <v>0.29166666666666669</v>
      </c>
      <c r="V18" s="8">
        <f>U18+T18</f>
        <v>0.68419003115264798</v>
      </c>
      <c r="W18" s="8">
        <f>F18/D18</f>
        <v>0.25</v>
      </c>
    </row>
    <row r="19" spans="1:24" x14ac:dyDescent="0.25">
      <c r="A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6"/>
      <c r="V19" s="6"/>
      <c r="W19" s="6"/>
    </row>
    <row r="20" spans="1:24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5"/>
    </row>
    <row r="21" spans="1:24" ht="18.75" x14ac:dyDescent="0.3">
      <c r="A21" s="40" t="s">
        <v>104</v>
      </c>
      <c r="U21" s="9"/>
      <c r="V21" s="9"/>
      <c r="W21" s="9"/>
    </row>
    <row r="22" spans="1:24" x14ac:dyDescent="0.25">
      <c r="A22" s="28"/>
      <c r="U22" s="9"/>
      <c r="V22" s="9"/>
      <c r="W22" s="9"/>
    </row>
    <row r="23" spans="1:24" x14ac:dyDescent="0.25">
      <c r="A23" s="2" t="s">
        <v>79</v>
      </c>
      <c r="B23" s="2" t="s">
        <v>31</v>
      </c>
      <c r="C23" s="2" t="s">
        <v>32</v>
      </c>
      <c r="D23" s="2" t="s">
        <v>33</v>
      </c>
      <c r="E23" s="2" t="s">
        <v>34</v>
      </c>
      <c r="F23" s="2" t="s">
        <v>35</v>
      </c>
      <c r="G23" s="2" t="s">
        <v>36</v>
      </c>
      <c r="H23" s="2" t="s">
        <v>9</v>
      </c>
      <c r="I23" s="2" t="s">
        <v>13</v>
      </c>
      <c r="J23" s="2" t="s">
        <v>11</v>
      </c>
      <c r="K23" s="2" t="s">
        <v>14</v>
      </c>
      <c r="L23" s="2" t="s">
        <v>37</v>
      </c>
      <c r="M23" s="2" t="s">
        <v>38</v>
      </c>
      <c r="N23" s="2" t="s">
        <v>39</v>
      </c>
      <c r="O23" s="2" t="s">
        <v>40</v>
      </c>
      <c r="P23" s="2" t="s">
        <v>41</v>
      </c>
      <c r="Q23" s="2" t="s">
        <v>42</v>
      </c>
      <c r="T23" s="9"/>
      <c r="U23" s="9"/>
      <c r="V23" s="9"/>
    </row>
    <row r="24" spans="1:24" x14ac:dyDescent="0.25">
      <c r="A24" s="46" t="s">
        <v>24</v>
      </c>
      <c r="B24" s="46">
        <v>1</v>
      </c>
      <c r="C24" s="46">
        <v>1</v>
      </c>
      <c r="D24" s="50">
        <v>1</v>
      </c>
      <c r="E24" s="54">
        <v>8.3333333333333339</v>
      </c>
      <c r="F24" s="46">
        <v>5</v>
      </c>
      <c r="G24" s="46">
        <v>10</v>
      </c>
      <c r="H24" s="46">
        <v>0</v>
      </c>
      <c r="I24" s="50">
        <v>4</v>
      </c>
      <c r="J24" s="46">
        <v>3</v>
      </c>
      <c r="K24" s="46">
        <v>1</v>
      </c>
      <c r="L24" s="46">
        <v>0</v>
      </c>
      <c r="M24" s="46">
        <v>0</v>
      </c>
      <c r="N24" s="46">
        <v>1</v>
      </c>
      <c r="O24" s="46">
        <v>0</v>
      </c>
      <c r="P24" s="51">
        <f>9*F24/E24</f>
        <v>5.3999999999999995</v>
      </c>
      <c r="Q24" s="51">
        <f>(G24+J24)/E24</f>
        <v>1.5599999999999998</v>
      </c>
      <c r="T24" s="9"/>
      <c r="U24" s="9"/>
      <c r="V24" s="9"/>
    </row>
    <row r="25" spans="1:24" x14ac:dyDescent="0.25">
      <c r="A25" s="46" t="s">
        <v>44</v>
      </c>
      <c r="B25" s="46">
        <v>1</v>
      </c>
      <c r="C25" s="46">
        <v>1</v>
      </c>
      <c r="D25" s="50">
        <v>1</v>
      </c>
      <c r="E25" s="49">
        <v>6</v>
      </c>
      <c r="F25" s="50">
        <v>1</v>
      </c>
      <c r="G25" s="50">
        <v>2</v>
      </c>
      <c r="H25" s="46">
        <v>0</v>
      </c>
      <c r="I25" s="50">
        <v>4</v>
      </c>
      <c r="J25" s="50">
        <v>2</v>
      </c>
      <c r="K25" s="46">
        <v>1</v>
      </c>
      <c r="L25" s="46">
        <v>0</v>
      </c>
      <c r="M25" s="46">
        <v>0</v>
      </c>
      <c r="N25" s="46">
        <v>1</v>
      </c>
      <c r="O25" s="46">
        <v>0</v>
      </c>
      <c r="P25" s="52">
        <f>9*F25/E25</f>
        <v>1.5</v>
      </c>
      <c r="Q25" s="52">
        <f>(G25+J25)/E25</f>
        <v>0.66666666666666663</v>
      </c>
      <c r="V25" s="9"/>
    </row>
    <row r="26" spans="1:24" x14ac:dyDescent="0.25">
      <c r="A26" s="46" t="s">
        <v>48</v>
      </c>
      <c r="B26" s="46">
        <v>1</v>
      </c>
      <c r="C26" s="46">
        <v>1</v>
      </c>
      <c r="D26" s="46">
        <v>0</v>
      </c>
      <c r="E26" s="46">
        <v>5</v>
      </c>
      <c r="F26" s="46">
        <v>4</v>
      </c>
      <c r="G26" s="46">
        <v>5</v>
      </c>
      <c r="H26" s="46">
        <v>1</v>
      </c>
      <c r="I26" s="46">
        <v>3</v>
      </c>
      <c r="J26" s="46">
        <v>5</v>
      </c>
      <c r="K26" s="50">
        <v>0</v>
      </c>
      <c r="L26" s="46">
        <v>0</v>
      </c>
      <c r="M26" s="46">
        <v>0</v>
      </c>
      <c r="N26" s="46">
        <v>0</v>
      </c>
      <c r="O26" s="46">
        <v>0</v>
      </c>
      <c r="P26" s="51">
        <f>9*F26/E26</f>
        <v>7.2</v>
      </c>
      <c r="Q26" s="51">
        <f>(G26+J26)/E26</f>
        <v>2</v>
      </c>
      <c r="T26" s="9"/>
      <c r="U26" s="9"/>
      <c r="V26" s="9"/>
    </row>
    <row r="27" spans="1:24" x14ac:dyDescent="0.25">
      <c r="A27" s="1" t="s">
        <v>59</v>
      </c>
      <c r="B27" s="1">
        <v>1</v>
      </c>
      <c r="C27" s="1">
        <v>0</v>
      </c>
      <c r="D27" s="1">
        <v>0</v>
      </c>
      <c r="E27" s="10">
        <v>3.3333333333333335</v>
      </c>
      <c r="F27" s="1">
        <v>0</v>
      </c>
      <c r="G27" s="1">
        <v>2</v>
      </c>
      <c r="H27" s="1">
        <v>0</v>
      </c>
      <c r="I27" s="1">
        <v>2</v>
      </c>
      <c r="J27" s="1">
        <v>1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8">
        <f>9*F27/E27</f>
        <v>0</v>
      </c>
      <c r="Q27" s="18">
        <f>(G27+J27)/E27</f>
        <v>0.89999999999999991</v>
      </c>
      <c r="T27" s="9"/>
      <c r="U27" s="9"/>
      <c r="V27" s="9"/>
    </row>
    <row r="28" spans="1:24" x14ac:dyDescent="0.25">
      <c r="A28" s="1" t="s">
        <v>74</v>
      </c>
      <c r="B28" s="1">
        <v>1</v>
      </c>
      <c r="C28" s="1">
        <v>0</v>
      </c>
      <c r="D28" s="1">
        <v>0</v>
      </c>
      <c r="E28" s="14">
        <v>0.66666666666666663</v>
      </c>
      <c r="F28" s="1">
        <v>1</v>
      </c>
      <c r="G28" s="1">
        <v>1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8">
        <f>9*F28/E28</f>
        <v>13.5</v>
      </c>
      <c r="Q28" s="18">
        <f>(G28+J28)/E28</f>
        <v>6</v>
      </c>
    </row>
    <row r="29" spans="1:24" x14ac:dyDescent="0.25">
      <c r="B29" s="1"/>
      <c r="C29" s="1"/>
      <c r="D29" s="1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8"/>
      <c r="Q29" s="18"/>
    </row>
    <row r="30" spans="1:24" x14ac:dyDescent="0.25">
      <c r="A30" s="12" t="s">
        <v>103</v>
      </c>
      <c r="B30" s="5">
        <f>SUM(B24:B29)</f>
        <v>5</v>
      </c>
      <c r="C30" s="5">
        <f t="shared" ref="C30:O30" si="5">SUM(C24:C29)</f>
        <v>3</v>
      </c>
      <c r="D30" s="5">
        <f t="shared" si="5"/>
        <v>2</v>
      </c>
      <c r="E30" s="16">
        <f t="shared" si="5"/>
        <v>23.333333333333336</v>
      </c>
      <c r="F30" s="5">
        <f t="shared" si="5"/>
        <v>11</v>
      </c>
      <c r="G30" s="5">
        <f t="shared" si="5"/>
        <v>20</v>
      </c>
      <c r="H30" s="5">
        <f t="shared" si="5"/>
        <v>1</v>
      </c>
      <c r="I30" s="5">
        <f t="shared" si="5"/>
        <v>13</v>
      </c>
      <c r="J30" s="5">
        <f t="shared" si="5"/>
        <v>14</v>
      </c>
      <c r="K30" s="5">
        <f t="shared" si="5"/>
        <v>2</v>
      </c>
      <c r="L30" s="5">
        <f t="shared" si="5"/>
        <v>0</v>
      </c>
      <c r="M30" s="5">
        <f t="shared" si="5"/>
        <v>1</v>
      </c>
      <c r="N30" s="5">
        <f t="shared" si="5"/>
        <v>2</v>
      </c>
      <c r="O30" s="5">
        <f t="shared" si="5"/>
        <v>0</v>
      </c>
      <c r="P30" s="18">
        <f t="shared" ref="P30" si="6">9*F30/E30</f>
        <v>4.242857142857142</v>
      </c>
      <c r="Q30" s="18">
        <f t="shared" ref="Q30" si="7">(G30+J30)/E30</f>
        <v>1.4571428571428571</v>
      </c>
    </row>
  </sheetData>
  <sortState xmlns:xlrd2="http://schemas.microsoft.com/office/spreadsheetml/2017/richdata2" ref="A24:Q28">
    <sortCondition descending="1" ref="E24:E28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May</vt:lpstr>
      <vt:lpstr>June</vt:lpstr>
      <vt:lpstr>July</vt:lpstr>
      <vt:lpstr>August</vt:lpstr>
      <vt:lpstr>Season - Batting</vt:lpstr>
      <vt:lpstr>Season - Pitching</vt:lpstr>
      <vt:lpstr>Tournaments</vt:lpstr>
      <vt:lpstr>Ottawa</vt:lpstr>
      <vt:lpstr>Hap</vt:lpstr>
      <vt:lpstr>Elims</vt:lpstr>
      <vt:lpstr>Playoffs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2023-06-27T22:26:42Z</dcterms:created>
  <dcterms:modified xsi:type="dcterms:W3CDTF">2023-09-02T03:35:08Z</dcterms:modified>
</cp:coreProperties>
</file>