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s\Misc\Baseball\Kids Baseball\Mike's Baseball\Website\The Elims\"/>
    </mc:Choice>
  </mc:AlternateContent>
  <xr:revisionPtr revIDLastSave="0" documentId="13_ncr:1_{9D8B66CC-CBC2-4C38-8486-7FE3E1F3D7DD}" xr6:coauthVersionLast="47" xr6:coauthVersionMax="47" xr10:uidLastSave="{00000000-0000-0000-0000-000000000000}"/>
  <bookViews>
    <workbookView xWindow="-120" yWindow="-120" windowWidth="29040" windowHeight="15720" tabRatio="892" xr2:uid="{739E0F95-EAC8-4957-B7F5-6F7F058BF376}"/>
  </bookViews>
  <sheets>
    <sheet name="2004" sheetId="25" r:id="rId1"/>
    <sheet name="2005" sheetId="26" r:id="rId2"/>
    <sheet name="2009" sheetId="14" r:id="rId3"/>
    <sheet name="2010" sheetId="16" r:id="rId4"/>
    <sheet name="2011" sheetId="17" r:id="rId5"/>
    <sheet name="2012" sheetId="18" r:id="rId6"/>
    <sheet name="2013" sheetId="19" r:id="rId7"/>
    <sheet name="2014" sheetId="7" r:id="rId8"/>
    <sheet name="2015" sheetId="20" r:id="rId9"/>
    <sheet name="2016" sheetId="13" r:id="rId10"/>
    <sheet name="2017" sheetId="11" r:id="rId11"/>
    <sheet name="2018" sheetId="2" r:id="rId12"/>
    <sheet name="2019" sheetId="1" r:id="rId13"/>
    <sheet name="2022" sheetId="3" r:id="rId14"/>
    <sheet name="2023" sheetId="4" r:id="rId15"/>
    <sheet name="2024" sheetId="22" r:id="rId16"/>
    <sheet name="Seasons at the Elims" sheetId="36" r:id="rId17"/>
    <sheet name="Team Records by Season" sheetId="38" r:id="rId18"/>
    <sheet name="Top Tens" sheetId="41" r:id="rId19"/>
    <sheet name="All-Time Records" sheetId="40" r:id="rId20"/>
    <sheet name="Wins by the Season" sheetId="39" r:id="rId21"/>
    <sheet name="Early Exits" sheetId="37" r:id="rId22"/>
    <sheet name="All Teams" sheetId="35" r:id="rId2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71" i="35" l="1"/>
  <c r="C672" i="35"/>
  <c r="E671" i="35"/>
  <c r="C671" i="35"/>
  <c r="H68" i="40"/>
  <c r="D60" i="40"/>
  <c r="E60" i="40"/>
  <c r="F60" i="40"/>
  <c r="H60" i="40"/>
  <c r="C60" i="40"/>
  <c r="G60" i="40" s="1"/>
  <c r="H67" i="40"/>
  <c r="D16" i="40"/>
  <c r="E16" i="40"/>
  <c r="F16" i="40"/>
  <c r="H16" i="40"/>
  <c r="C16" i="40"/>
  <c r="H65" i="40"/>
  <c r="H27" i="40"/>
  <c r="D27" i="40"/>
  <c r="E27" i="40"/>
  <c r="F27" i="40"/>
  <c r="C27" i="40"/>
  <c r="H66" i="40"/>
  <c r="D49" i="40"/>
  <c r="E49" i="40"/>
  <c r="F49" i="40"/>
  <c r="G49" i="40" s="1"/>
  <c r="H49" i="40"/>
  <c r="I49" i="40" s="1"/>
  <c r="C49" i="40"/>
  <c r="H64" i="40"/>
  <c r="D35" i="40"/>
  <c r="E35" i="40"/>
  <c r="F35" i="40"/>
  <c r="H35" i="40"/>
  <c r="C35" i="40"/>
  <c r="G16" i="40" l="1"/>
  <c r="I60" i="40"/>
  <c r="G27" i="40"/>
  <c r="I16" i="40"/>
  <c r="I27" i="40"/>
  <c r="I35" i="40"/>
  <c r="G35" i="40"/>
  <c r="E158" i="38" l="1"/>
  <c r="F158" i="38"/>
  <c r="G158" i="38"/>
  <c r="K158" i="38" s="1"/>
  <c r="I158" i="38"/>
  <c r="J158" i="38" s="1"/>
  <c r="D158" i="38"/>
  <c r="T177" i="38"/>
  <c r="P177" i="38"/>
  <c r="Q177" i="38"/>
  <c r="R177" i="38"/>
  <c r="O177" i="38"/>
  <c r="P182" i="38"/>
  <c r="Q182" i="38"/>
  <c r="R182" i="38"/>
  <c r="T182" i="38"/>
  <c r="O182" i="38"/>
  <c r="P201" i="38"/>
  <c r="Q201" i="38"/>
  <c r="R201" i="38"/>
  <c r="T201" i="38"/>
  <c r="O201" i="38"/>
  <c r="P219" i="38"/>
  <c r="Q219" i="38"/>
  <c r="R219" i="38"/>
  <c r="T219" i="38"/>
  <c r="O219" i="38"/>
  <c r="P224" i="38"/>
  <c r="Q224" i="38"/>
  <c r="R224" i="38"/>
  <c r="T224" i="38"/>
  <c r="O224" i="38"/>
  <c r="P171" i="38"/>
  <c r="Q171" i="38"/>
  <c r="R171" i="38"/>
  <c r="T171" i="38"/>
  <c r="O171" i="38"/>
  <c r="P149" i="38"/>
  <c r="Q149" i="38"/>
  <c r="R149" i="38"/>
  <c r="T149" i="38"/>
  <c r="O149" i="38"/>
  <c r="P142" i="38"/>
  <c r="Q142" i="38"/>
  <c r="R142" i="38"/>
  <c r="T142" i="38"/>
  <c r="O142" i="38"/>
  <c r="P124" i="38"/>
  <c r="Q124" i="38"/>
  <c r="R124" i="38"/>
  <c r="T124" i="38"/>
  <c r="O124" i="38"/>
  <c r="P107" i="38"/>
  <c r="Q107" i="38"/>
  <c r="R107" i="38"/>
  <c r="T107" i="38"/>
  <c r="O107" i="38"/>
  <c r="P102" i="38"/>
  <c r="Q102" i="38"/>
  <c r="R102" i="38"/>
  <c r="T102" i="38"/>
  <c r="O102" i="38"/>
  <c r="P86" i="38"/>
  <c r="Q86" i="38"/>
  <c r="R86" i="38"/>
  <c r="T86" i="38"/>
  <c r="O86" i="38"/>
  <c r="P71" i="38"/>
  <c r="Q71" i="38"/>
  <c r="R71" i="38"/>
  <c r="T71" i="38"/>
  <c r="P57" i="38"/>
  <c r="Q57" i="38"/>
  <c r="R57" i="38"/>
  <c r="T57" i="38"/>
  <c r="O71" i="38"/>
  <c r="O57" i="38"/>
  <c r="P49" i="38"/>
  <c r="Q49" i="38"/>
  <c r="R49" i="38"/>
  <c r="T49" i="38"/>
  <c r="O49" i="38"/>
  <c r="P44" i="38"/>
  <c r="Q44" i="38"/>
  <c r="R44" i="38"/>
  <c r="T44" i="38"/>
  <c r="O44" i="38"/>
  <c r="P27" i="38"/>
  <c r="Q27" i="38"/>
  <c r="R27" i="38"/>
  <c r="T27" i="38"/>
  <c r="O27" i="38"/>
  <c r="P22" i="38"/>
  <c r="Q22" i="38"/>
  <c r="R22" i="38"/>
  <c r="T22" i="38"/>
  <c r="O22" i="38"/>
  <c r="E231" i="38"/>
  <c r="F231" i="38"/>
  <c r="G231" i="38"/>
  <c r="I231" i="38"/>
  <c r="D231" i="38"/>
  <c r="E218" i="38"/>
  <c r="F218" i="38"/>
  <c r="G218" i="38"/>
  <c r="I218" i="38"/>
  <c r="D218" i="38"/>
  <c r="E201" i="38"/>
  <c r="F201" i="38"/>
  <c r="G201" i="38"/>
  <c r="I201" i="38"/>
  <c r="D201" i="38"/>
  <c r="E187" i="38"/>
  <c r="F187" i="38"/>
  <c r="G187" i="38"/>
  <c r="I187" i="38"/>
  <c r="D187" i="38"/>
  <c r="E177" i="38"/>
  <c r="F177" i="38"/>
  <c r="G177" i="38"/>
  <c r="I177" i="38"/>
  <c r="D177" i="38"/>
  <c r="E149" i="38"/>
  <c r="F149" i="38"/>
  <c r="G149" i="38"/>
  <c r="I149" i="38"/>
  <c r="D149" i="38"/>
  <c r="E140" i="38"/>
  <c r="F140" i="38"/>
  <c r="G140" i="38"/>
  <c r="I140" i="38"/>
  <c r="D140" i="38"/>
  <c r="E133" i="38"/>
  <c r="F133" i="38"/>
  <c r="G133" i="38"/>
  <c r="I133" i="38"/>
  <c r="D133" i="38"/>
  <c r="E120" i="38"/>
  <c r="F120" i="38"/>
  <c r="G120" i="38"/>
  <c r="I120" i="38"/>
  <c r="D120" i="38"/>
  <c r="E112" i="38"/>
  <c r="F112" i="38"/>
  <c r="G112" i="38"/>
  <c r="I112" i="38"/>
  <c r="D112" i="38"/>
  <c r="E93" i="38"/>
  <c r="F93" i="38"/>
  <c r="G93" i="38"/>
  <c r="I93" i="38"/>
  <c r="D93" i="38"/>
  <c r="E74" i="38"/>
  <c r="F74" i="38"/>
  <c r="G74" i="38"/>
  <c r="I74" i="38"/>
  <c r="D74" i="38"/>
  <c r="E56" i="38"/>
  <c r="F56" i="38"/>
  <c r="G56" i="38"/>
  <c r="I56" i="38"/>
  <c r="D56" i="38"/>
  <c r="I51" i="38"/>
  <c r="E51" i="38"/>
  <c r="F51" i="38"/>
  <c r="G51" i="38"/>
  <c r="D51" i="38"/>
  <c r="E32" i="38"/>
  <c r="F32" i="38"/>
  <c r="G32" i="38"/>
  <c r="I32" i="38"/>
  <c r="D32" i="38"/>
  <c r="I15" i="38"/>
  <c r="E15" i="38"/>
  <c r="F15" i="38"/>
  <c r="G15" i="38"/>
  <c r="D15" i="38"/>
  <c r="Z18" i="36"/>
  <c r="Z17" i="36"/>
  <c r="AD6" i="36"/>
  <c r="AD7" i="36"/>
  <c r="AD8" i="36"/>
  <c r="AD9" i="36"/>
  <c r="AD10" i="36"/>
  <c r="AD11" i="36"/>
  <c r="AD12" i="36"/>
  <c r="AD13" i="36"/>
  <c r="AD14" i="36"/>
  <c r="AD15" i="36"/>
  <c r="AD16" i="36"/>
  <c r="AD17" i="36"/>
  <c r="AD18" i="36"/>
  <c r="AD19" i="36"/>
  <c r="AD20" i="36"/>
  <c r="AD21" i="36"/>
  <c r="AD22" i="36"/>
  <c r="AD23" i="36"/>
  <c r="AD24" i="36"/>
  <c r="AD25" i="36"/>
  <c r="AD26" i="36"/>
  <c r="AD27" i="36"/>
  <c r="AD28" i="36"/>
  <c r="AD29" i="36"/>
  <c r="AD30" i="36"/>
  <c r="AD31" i="36"/>
  <c r="AD32" i="36"/>
  <c r="AD33" i="36"/>
  <c r="AD34" i="36"/>
  <c r="AD35" i="36"/>
  <c r="AD36" i="36"/>
  <c r="AD37" i="36"/>
  <c r="AD38" i="36"/>
  <c r="AD39" i="36"/>
  <c r="AD40" i="36"/>
  <c r="AD41" i="36"/>
  <c r="AD42" i="36"/>
  <c r="AD43" i="36"/>
  <c r="AD44" i="36"/>
  <c r="AD45" i="36"/>
  <c r="AD46" i="36"/>
  <c r="AD47" i="36"/>
  <c r="AD48" i="36"/>
  <c r="AD49" i="36"/>
  <c r="AD50" i="36"/>
  <c r="AD51" i="36"/>
  <c r="AD52" i="36"/>
  <c r="AD53" i="36"/>
  <c r="AD54" i="36"/>
  <c r="AD55" i="36"/>
  <c r="AD56" i="36"/>
  <c r="AD57" i="36"/>
  <c r="AD58" i="36"/>
  <c r="AD59" i="36"/>
  <c r="AD60" i="36"/>
  <c r="AD61" i="36"/>
  <c r="AD62" i="36"/>
  <c r="AD63" i="36"/>
  <c r="AD64" i="36"/>
  <c r="AD65" i="36"/>
  <c r="AD66" i="36"/>
  <c r="AD67" i="36"/>
  <c r="AD68" i="36"/>
  <c r="AD69" i="36"/>
  <c r="AD70" i="36"/>
  <c r="AD71" i="36"/>
  <c r="AD72" i="36"/>
  <c r="AD73" i="36"/>
  <c r="AD74" i="36"/>
  <c r="AD75" i="36"/>
  <c r="AD76" i="36"/>
  <c r="AD77" i="36"/>
  <c r="AD78" i="36"/>
  <c r="AD79" i="36"/>
  <c r="AD80" i="36"/>
  <c r="AD81" i="36"/>
  <c r="AD82" i="36"/>
  <c r="AD83" i="36"/>
  <c r="AD84" i="36"/>
  <c r="AD85" i="36"/>
  <c r="AD86" i="36"/>
  <c r="AD87" i="36"/>
  <c r="AD88" i="36"/>
  <c r="AD89" i="36"/>
  <c r="AD90" i="36"/>
  <c r="AD91" i="36"/>
  <c r="AD92" i="36"/>
  <c r="AD93" i="36"/>
  <c r="AD94" i="36"/>
  <c r="AD95" i="36"/>
  <c r="AD96" i="36"/>
  <c r="AD97" i="36"/>
  <c r="AD98" i="36"/>
  <c r="AD99" i="36"/>
  <c r="AD100" i="36"/>
  <c r="AD101" i="36"/>
  <c r="AD102" i="36"/>
  <c r="AD103" i="36"/>
  <c r="AD104" i="36"/>
  <c r="AD105" i="36"/>
  <c r="AD106" i="36"/>
  <c r="AD107" i="36"/>
  <c r="AD108" i="36"/>
  <c r="AD109" i="36"/>
  <c r="AD110" i="36"/>
  <c r="AD111" i="36"/>
  <c r="AD112" i="36"/>
  <c r="AD113" i="36"/>
  <c r="AD114" i="36"/>
  <c r="AD115" i="36"/>
  <c r="AD116" i="36"/>
  <c r="AD117" i="36"/>
  <c r="AD118" i="36"/>
  <c r="AD119" i="36"/>
  <c r="AD120" i="36"/>
  <c r="AD121" i="36"/>
  <c r="AD122" i="36"/>
  <c r="AD123" i="36"/>
  <c r="AD124" i="36"/>
  <c r="AD125" i="36"/>
  <c r="AD126" i="36"/>
  <c r="AD127" i="36"/>
  <c r="AD128" i="36"/>
  <c r="AD129" i="36"/>
  <c r="AD130" i="36"/>
  <c r="AD131" i="36"/>
  <c r="AD132" i="36"/>
  <c r="AD133" i="36"/>
  <c r="AD134" i="36"/>
  <c r="AD135" i="36"/>
  <c r="AD136" i="36"/>
  <c r="AD137" i="36"/>
  <c r="AD138" i="36"/>
  <c r="AD139" i="36"/>
  <c r="AD140" i="36"/>
  <c r="AD141" i="36"/>
  <c r="AD142" i="36"/>
  <c r="AD143" i="36"/>
  <c r="AD144" i="36"/>
  <c r="AD145" i="36"/>
  <c r="AD146" i="36"/>
  <c r="AD147" i="36"/>
  <c r="AD148" i="36"/>
  <c r="AD149" i="36"/>
  <c r="AD150" i="36"/>
  <c r="AD151" i="36"/>
  <c r="AD152" i="36"/>
  <c r="AD153" i="36"/>
  <c r="AD154" i="36"/>
  <c r="AD155" i="36"/>
  <c r="AD156" i="36"/>
  <c r="AD157" i="36"/>
  <c r="AD158" i="36"/>
  <c r="AD159" i="36"/>
  <c r="AD160" i="36"/>
  <c r="AD161" i="36"/>
  <c r="AD162" i="36"/>
  <c r="AD163" i="36"/>
  <c r="AD164" i="36"/>
  <c r="AD165" i="36"/>
  <c r="AD166" i="36"/>
  <c r="AD167" i="36"/>
  <c r="AD168" i="36"/>
  <c r="AD169" i="36"/>
  <c r="AD170" i="36"/>
  <c r="AD171" i="36"/>
  <c r="AD172" i="36"/>
  <c r="AD173" i="36"/>
  <c r="AD174" i="36"/>
  <c r="AD175" i="36"/>
  <c r="AD176" i="36"/>
  <c r="AD177" i="36"/>
  <c r="AD178" i="36"/>
  <c r="AD179" i="36"/>
  <c r="AD180" i="36"/>
  <c r="AD181" i="36"/>
  <c r="AD182" i="36"/>
  <c r="AD183" i="36"/>
  <c r="AD184" i="36"/>
  <c r="AD185" i="36"/>
  <c r="AD186" i="36"/>
  <c r="AD187" i="36"/>
  <c r="AD188" i="36"/>
  <c r="AD189" i="36"/>
  <c r="AD190" i="36"/>
  <c r="AD191" i="36"/>
  <c r="AD192" i="36"/>
  <c r="AD193" i="36"/>
  <c r="AD194" i="36"/>
  <c r="AD195" i="36"/>
  <c r="AD196" i="36"/>
  <c r="AD197" i="36"/>
  <c r="AD198" i="36"/>
  <c r="AD199" i="36"/>
  <c r="AD200" i="36"/>
  <c r="AD201" i="36"/>
  <c r="AD202" i="36"/>
  <c r="AD203" i="36"/>
  <c r="AD204" i="36"/>
  <c r="AD205" i="36"/>
  <c r="AD206" i="36"/>
  <c r="AD207" i="36"/>
  <c r="AD208" i="36"/>
  <c r="AD209" i="36"/>
  <c r="AD210" i="36"/>
  <c r="AD211" i="36"/>
  <c r="AD212" i="36"/>
  <c r="AD213" i="36"/>
  <c r="AD214" i="36"/>
  <c r="AD215" i="36"/>
  <c r="AD216" i="36"/>
  <c r="AD217" i="36"/>
  <c r="AD218" i="36"/>
  <c r="AD219" i="36"/>
  <c r="AD220" i="36"/>
  <c r="AD221" i="36"/>
  <c r="AD222" i="36"/>
  <c r="AD223" i="36"/>
  <c r="AD224" i="36"/>
  <c r="AD225" i="36"/>
  <c r="AD226" i="36"/>
  <c r="AD227" i="36"/>
  <c r="AD228" i="36"/>
  <c r="AD229" i="36"/>
  <c r="AD230" i="36"/>
  <c r="AD231" i="36"/>
  <c r="AD232" i="36"/>
  <c r="AD233" i="36"/>
  <c r="AD234" i="36"/>
  <c r="AD235" i="36"/>
  <c r="AD236" i="36"/>
  <c r="AD237" i="36"/>
  <c r="AD238" i="36"/>
  <c r="AD239" i="36"/>
  <c r="AD240" i="36"/>
  <c r="AD241" i="36"/>
  <c r="AD242" i="36"/>
  <c r="AD243" i="36"/>
  <c r="AD244" i="36"/>
  <c r="AD245" i="36"/>
  <c r="AD246" i="36"/>
  <c r="AD247" i="36"/>
  <c r="AD248" i="36"/>
  <c r="AD249" i="36"/>
  <c r="AD250" i="36"/>
  <c r="AD251" i="36"/>
  <c r="AD252" i="36"/>
  <c r="AD253" i="36"/>
  <c r="AD254" i="36"/>
  <c r="AD255" i="36"/>
  <c r="AD256" i="36"/>
  <c r="AD257" i="36"/>
  <c r="AD258" i="36"/>
  <c r="AD259" i="36"/>
  <c r="AD260" i="36"/>
  <c r="AD261" i="36"/>
  <c r="AD262" i="36"/>
  <c r="AD263" i="36"/>
  <c r="AD264" i="36"/>
  <c r="AD265" i="36"/>
  <c r="AD266" i="36"/>
  <c r="AD267" i="36"/>
  <c r="AD268" i="36"/>
  <c r="AD269" i="36"/>
  <c r="AD270" i="36"/>
  <c r="AD271" i="36"/>
  <c r="AD272" i="36"/>
  <c r="AD273" i="36"/>
  <c r="AD274" i="36"/>
  <c r="AD275" i="36"/>
  <c r="AD276" i="36"/>
  <c r="AD277" i="36"/>
  <c r="AD278" i="36"/>
  <c r="AD279" i="36"/>
  <c r="AD280" i="36"/>
  <c r="AD281" i="36"/>
  <c r="AD282" i="36"/>
  <c r="AD283" i="36"/>
  <c r="AD284" i="36"/>
  <c r="AD285" i="36"/>
  <c r="AD286" i="36"/>
  <c r="AD287" i="36"/>
  <c r="AD288" i="36"/>
  <c r="AD289" i="36"/>
  <c r="AD290" i="36"/>
  <c r="AD291" i="36"/>
  <c r="AD292" i="36"/>
  <c r="AD293" i="36"/>
  <c r="AD294" i="36"/>
  <c r="AD295" i="36"/>
  <c r="AD296" i="36"/>
  <c r="AD297" i="36"/>
  <c r="AD298" i="36"/>
  <c r="AD299" i="36"/>
  <c r="AD300" i="36"/>
  <c r="AD301" i="36"/>
  <c r="AD302" i="36"/>
  <c r="AD303" i="36"/>
  <c r="AD304" i="36"/>
  <c r="AD305" i="36"/>
  <c r="AD306" i="36"/>
  <c r="AD307" i="36"/>
  <c r="AD308" i="36"/>
  <c r="AD309" i="36"/>
  <c r="AD310" i="36"/>
  <c r="AD311" i="36"/>
  <c r="AD312" i="36"/>
  <c r="AD313" i="36"/>
  <c r="AD314" i="36"/>
  <c r="AD315" i="36"/>
  <c r="AD316" i="36"/>
  <c r="AD317" i="36"/>
  <c r="AD318" i="36"/>
  <c r="AD319" i="36"/>
  <c r="AD320" i="36"/>
  <c r="AD321" i="36"/>
  <c r="AD322" i="36"/>
  <c r="AD323" i="36"/>
  <c r="AD324" i="36"/>
  <c r="AD325" i="36"/>
  <c r="AD326" i="36"/>
  <c r="AD327" i="36"/>
  <c r="AD328" i="36"/>
  <c r="AD329" i="36"/>
  <c r="AD330" i="36"/>
  <c r="AD331" i="36"/>
  <c r="AD332" i="36"/>
  <c r="AD333" i="36"/>
  <c r="AD334" i="36"/>
  <c r="AD335" i="36"/>
  <c r="AD336" i="36"/>
  <c r="AD337" i="36"/>
  <c r="AD338" i="36"/>
  <c r="AD339" i="36"/>
  <c r="AD340" i="36"/>
  <c r="AD341" i="36"/>
  <c r="AD342" i="36"/>
  <c r="AD343" i="36"/>
  <c r="AD344" i="36"/>
  <c r="AD345" i="36"/>
  <c r="AD346" i="36"/>
  <c r="AD347" i="36"/>
  <c r="AB265" i="36"/>
  <c r="AC265" i="36" s="1"/>
  <c r="Z265" i="36"/>
  <c r="AB264" i="36"/>
  <c r="AC264" i="36" s="1"/>
  <c r="Z264" i="36"/>
  <c r="AA264" i="36" s="1"/>
  <c r="AB263" i="36"/>
  <c r="AC263" i="36" s="1"/>
  <c r="Z263" i="36"/>
  <c r="AA263" i="36" s="1"/>
  <c r="AB262" i="36"/>
  <c r="AC262" i="36" s="1"/>
  <c r="Z262" i="36"/>
  <c r="AB261" i="36"/>
  <c r="Z261" i="36"/>
  <c r="AA261" i="36" s="1"/>
  <c r="AB179" i="36"/>
  <c r="AC179" i="36" s="1"/>
  <c r="Z179" i="36"/>
  <c r="AB178" i="36"/>
  <c r="AC178" i="36" s="1"/>
  <c r="Z178" i="36"/>
  <c r="AB177" i="36"/>
  <c r="AC177" i="36" s="1"/>
  <c r="Z177" i="36"/>
  <c r="AA177" i="36" s="1"/>
  <c r="AB176" i="36"/>
  <c r="AC176" i="36" s="1"/>
  <c r="Z176" i="36"/>
  <c r="AB175" i="36"/>
  <c r="Z175" i="36"/>
  <c r="AA175" i="36" s="1"/>
  <c r="AB174" i="36"/>
  <c r="AC174" i="36" s="1"/>
  <c r="Z174" i="36"/>
  <c r="AB173" i="36"/>
  <c r="AC173" i="36" s="1"/>
  <c r="Z173" i="36"/>
  <c r="AB116" i="36"/>
  <c r="AC116" i="36" s="1"/>
  <c r="Z116" i="36"/>
  <c r="AB115" i="36"/>
  <c r="AC115" i="36" s="1"/>
  <c r="Z115" i="36"/>
  <c r="AB68" i="36"/>
  <c r="AC68" i="36" s="1"/>
  <c r="Z68" i="36"/>
  <c r="AA68" i="36" s="1"/>
  <c r="AB67" i="36"/>
  <c r="AC67" i="36" s="1"/>
  <c r="Z67" i="36"/>
  <c r="AB40" i="36"/>
  <c r="Z40" i="36"/>
  <c r="AA40" i="36" s="1"/>
  <c r="AB20" i="36"/>
  <c r="AC20" i="36" s="1"/>
  <c r="Z20" i="36"/>
  <c r="AB347" i="36"/>
  <c r="AC347" i="36" s="1"/>
  <c r="Z347" i="36"/>
  <c r="AB346" i="36"/>
  <c r="AC346" i="36" s="1"/>
  <c r="Z346" i="36"/>
  <c r="AB345" i="36"/>
  <c r="AC345" i="36" s="1"/>
  <c r="Z345" i="36"/>
  <c r="AB344" i="36"/>
  <c r="AC344" i="36" s="1"/>
  <c r="Z344" i="36"/>
  <c r="AA344" i="36" s="1"/>
  <c r="AB343" i="36"/>
  <c r="Z343" i="36"/>
  <c r="AA343" i="36" s="1"/>
  <c r="AB342" i="36"/>
  <c r="AC342" i="36" s="1"/>
  <c r="Z342" i="36"/>
  <c r="AB260" i="36"/>
  <c r="AC260" i="36" s="1"/>
  <c r="Z260" i="36"/>
  <c r="AA260" i="36" s="1"/>
  <c r="AB259" i="36"/>
  <c r="AC259" i="36" s="1"/>
  <c r="Z259" i="36"/>
  <c r="AA259" i="36" s="1"/>
  <c r="AB258" i="36"/>
  <c r="AC258" i="36" s="1"/>
  <c r="Z258" i="36"/>
  <c r="AB172" i="36"/>
  <c r="Z172" i="36"/>
  <c r="AA172" i="36" s="1"/>
  <c r="AB171" i="36"/>
  <c r="AC171" i="36" s="1"/>
  <c r="Z171" i="36"/>
  <c r="AB170" i="36"/>
  <c r="AC170" i="36" s="1"/>
  <c r="Z170" i="36"/>
  <c r="AA170" i="36" s="1"/>
  <c r="AB114" i="36"/>
  <c r="AC114" i="36" s="1"/>
  <c r="Z114" i="36"/>
  <c r="AB113" i="36"/>
  <c r="AC113" i="36" s="1"/>
  <c r="Z113" i="36"/>
  <c r="AB112" i="36"/>
  <c r="AC112" i="36" s="1"/>
  <c r="Z112" i="36"/>
  <c r="AA112" i="36" s="1"/>
  <c r="AB66" i="36"/>
  <c r="AC66" i="36" s="1"/>
  <c r="Z66" i="36"/>
  <c r="AA66" i="36" s="1"/>
  <c r="AB65" i="36"/>
  <c r="Z65" i="36"/>
  <c r="AA65" i="36" s="1"/>
  <c r="AB39" i="36"/>
  <c r="AC39" i="36" s="1"/>
  <c r="Z39" i="36"/>
  <c r="AB19" i="36"/>
  <c r="AC19" i="36" s="1"/>
  <c r="Z19" i="36"/>
  <c r="AB341" i="36"/>
  <c r="AC341" i="36" s="1"/>
  <c r="Z341" i="36"/>
  <c r="AB340" i="36"/>
  <c r="AC340" i="36" s="1"/>
  <c r="Z340" i="36"/>
  <c r="AB339" i="36"/>
  <c r="AC339" i="36" s="1"/>
  <c r="Z339" i="36"/>
  <c r="AB338" i="36"/>
  <c r="AC338" i="36" s="1"/>
  <c r="Z338" i="36"/>
  <c r="AA338" i="36" s="1"/>
  <c r="AB337" i="36"/>
  <c r="Z337" i="36"/>
  <c r="AA337" i="36" s="1"/>
  <c r="AB257" i="36"/>
  <c r="AC257" i="36" s="1"/>
  <c r="Z257" i="36"/>
  <c r="AA257" i="36" s="1"/>
  <c r="AB256" i="36"/>
  <c r="AC256" i="36" s="1"/>
  <c r="Z256" i="36"/>
  <c r="AB255" i="36"/>
  <c r="AC255" i="36" s="1"/>
  <c r="Z255" i="36"/>
  <c r="AA255" i="36" s="1"/>
  <c r="AB254" i="36"/>
  <c r="AC254" i="36" s="1"/>
  <c r="Z254" i="36"/>
  <c r="AB253" i="36"/>
  <c r="AC253" i="36" s="1"/>
  <c r="Z253" i="36"/>
  <c r="AA253" i="36" s="1"/>
  <c r="AB252" i="36"/>
  <c r="AC252" i="36" s="1"/>
  <c r="Z252" i="36"/>
  <c r="AA252" i="36" s="1"/>
  <c r="AB251" i="36"/>
  <c r="AC251" i="36" s="1"/>
  <c r="Z251" i="36"/>
  <c r="AB169" i="36"/>
  <c r="AC169" i="36" s="1"/>
  <c r="Z169" i="36"/>
  <c r="AB168" i="36"/>
  <c r="AC168" i="36" s="1"/>
  <c r="Z168" i="36"/>
  <c r="AB167" i="36"/>
  <c r="AC167" i="36" s="1"/>
  <c r="Z167" i="36"/>
  <c r="AB111" i="36"/>
  <c r="AC111" i="36" s="1"/>
  <c r="Z111" i="36"/>
  <c r="AB110" i="36"/>
  <c r="Z110" i="36"/>
  <c r="AA110" i="36" s="1"/>
  <c r="AB109" i="36"/>
  <c r="AC109" i="36" s="1"/>
  <c r="Z109" i="36"/>
  <c r="AB64" i="36"/>
  <c r="AC64" i="36" s="1"/>
  <c r="Z64" i="36"/>
  <c r="AB63" i="36"/>
  <c r="AC63" i="36" s="1"/>
  <c r="Z63" i="36"/>
  <c r="AA63" i="36" s="1"/>
  <c r="AB26" i="36"/>
  <c r="AC26" i="36" s="1"/>
  <c r="Z26" i="36"/>
  <c r="AB11" i="36"/>
  <c r="AC11" i="36" s="1"/>
  <c r="Z11" i="36"/>
  <c r="AA11" i="36" s="1"/>
  <c r="AC336" i="36"/>
  <c r="Z336" i="36"/>
  <c r="AA336" i="36" s="1"/>
  <c r="AC335" i="36"/>
  <c r="AA335" i="36"/>
  <c r="AC334" i="36"/>
  <c r="Z334" i="36"/>
  <c r="AA334" i="36" s="1"/>
  <c r="AC333" i="36"/>
  <c r="Z333" i="36"/>
  <c r="AC332" i="36"/>
  <c r="Z332" i="36"/>
  <c r="AA332" i="36" s="1"/>
  <c r="AC331" i="36"/>
  <c r="Z331" i="36"/>
  <c r="AA331" i="36" s="1"/>
  <c r="AC330" i="36"/>
  <c r="Z330" i="36"/>
  <c r="AA330" i="36" s="1"/>
  <c r="AB250" i="36"/>
  <c r="AC250" i="36" s="1"/>
  <c r="Z250" i="36"/>
  <c r="AB249" i="36"/>
  <c r="AC249" i="36" s="1"/>
  <c r="Z249" i="36"/>
  <c r="AB248" i="36"/>
  <c r="AC248" i="36" s="1"/>
  <c r="Z248" i="36"/>
  <c r="AA248" i="36" s="1"/>
  <c r="AB247" i="36"/>
  <c r="Z247" i="36"/>
  <c r="AA247" i="36" s="1"/>
  <c r="AB246" i="36"/>
  <c r="AC246" i="36" s="1"/>
  <c r="Z246" i="36"/>
  <c r="AA246" i="36" s="1"/>
  <c r="AB245" i="36"/>
  <c r="AC245" i="36" s="1"/>
  <c r="Z245" i="36"/>
  <c r="AA245" i="36" s="1"/>
  <c r="AB166" i="36"/>
  <c r="AC166" i="36" s="1"/>
  <c r="Z166" i="36"/>
  <c r="AB165" i="36"/>
  <c r="AC165" i="36" s="1"/>
  <c r="Z165" i="36"/>
  <c r="AA165" i="36" s="1"/>
  <c r="AB164" i="36"/>
  <c r="AC164" i="36" s="1"/>
  <c r="Z164" i="36"/>
  <c r="AA164" i="36" s="1"/>
  <c r="AB163" i="36"/>
  <c r="AC163" i="36" s="1"/>
  <c r="Z163" i="36"/>
  <c r="AA163" i="36" s="1"/>
  <c r="AB162" i="36"/>
  <c r="Z162" i="36"/>
  <c r="AA162" i="36" s="1"/>
  <c r="AB108" i="36"/>
  <c r="AC108" i="36" s="1"/>
  <c r="Z108" i="36"/>
  <c r="AB107" i="36"/>
  <c r="AC107" i="36" s="1"/>
  <c r="Z107" i="36"/>
  <c r="AB106" i="36"/>
  <c r="AC106" i="36" s="1"/>
  <c r="Z106" i="36"/>
  <c r="AA106" i="36" s="1"/>
  <c r="AB62" i="36"/>
  <c r="AC62" i="36" s="1"/>
  <c r="Z62" i="36"/>
  <c r="AA62" i="36" s="1"/>
  <c r="AB61" i="36"/>
  <c r="Z61" i="36"/>
  <c r="AA61" i="36" s="1"/>
  <c r="AB38" i="36"/>
  <c r="Z38" i="36"/>
  <c r="AA38" i="36" s="1"/>
  <c r="AB37" i="36"/>
  <c r="AC37" i="36" s="1"/>
  <c r="Z37" i="36"/>
  <c r="AA37" i="36" s="1"/>
  <c r="AB8" i="36"/>
  <c r="AC8" i="36" s="1"/>
  <c r="Z8" i="36"/>
  <c r="AB329" i="36"/>
  <c r="AC329" i="36" s="1"/>
  <c r="Z329" i="36"/>
  <c r="AB328" i="36"/>
  <c r="AC328" i="36" s="1"/>
  <c r="Z328" i="36"/>
  <c r="AB327" i="36"/>
  <c r="AC327" i="36" s="1"/>
  <c r="Z327" i="36"/>
  <c r="AA327" i="36" s="1"/>
  <c r="AB326" i="36"/>
  <c r="AC326" i="36" s="1"/>
  <c r="Z326" i="36"/>
  <c r="AB325" i="36"/>
  <c r="Z325" i="36"/>
  <c r="AA325" i="36" s="1"/>
  <c r="AB324" i="36"/>
  <c r="AC324" i="36" s="1"/>
  <c r="Z324" i="36"/>
  <c r="AA324" i="36" s="1"/>
  <c r="AB244" i="36"/>
  <c r="AC244" i="36" s="1"/>
  <c r="Z244" i="36"/>
  <c r="AB243" i="36"/>
  <c r="AC243" i="36" s="1"/>
  <c r="Z243" i="36"/>
  <c r="AA243" i="36" s="1"/>
  <c r="AB242" i="36"/>
  <c r="AC242" i="36" s="1"/>
  <c r="Z242" i="36"/>
  <c r="AB241" i="36"/>
  <c r="Z241" i="36"/>
  <c r="AA241" i="36" s="1"/>
  <c r="AB240" i="36"/>
  <c r="AC240" i="36" s="1"/>
  <c r="Z240" i="36"/>
  <c r="AB239" i="36"/>
  <c r="AC239" i="36" s="1"/>
  <c r="Z239" i="36"/>
  <c r="AB161" i="36"/>
  <c r="AC161" i="36" s="1"/>
  <c r="Z161" i="36"/>
  <c r="AB160" i="36"/>
  <c r="AC160" i="36" s="1"/>
  <c r="Z160" i="36"/>
  <c r="AA160" i="36" s="1"/>
  <c r="AB159" i="36"/>
  <c r="AC159" i="36" s="1"/>
  <c r="Z159" i="36"/>
  <c r="AA159" i="36" s="1"/>
  <c r="AB158" i="36"/>
  <c r="AC158" i="36" s="1"/>
  <c r="Z158" i="36"/>
  <c r="AB157" i="36"/>
  <c r="AC157" i="36" s="1"/>
  <c r="Z157" i="36"/>
  <c r="AA157" i="36" s="1"/>
  <c r="AB105" i="36"/>
  <c r="AC105" i="36" s="1"/>
  <c r="Z105" i="36"/>
  <c r="AA105" i="36" s="1"/>
  <c r="AB104" i="36"/>
  <c r="AC104" i="36" s="1"/>
  <c r="Z104" i="36"/>
  <c r="AB60" i="36"/>
  <c r="AC60" i="36" s="1"/>
  <c r="Z60" i="36"/>
  <c r="AA60" i="36" s="1"/>
  <c r="AB59" i="36"/>
  <c r="AC59" i="36" s="1"/>
  <c r="Z59" i="36"/>
  <c r="AB58" i="36"/>
  <c r="Z58" i="36"/>
  <c r="AA58" i="36" s="1"/>
  <c r="AB36" i="36"/>
  <c r="AC36" i="36" s="1"/>
  <c r="Z36" i="36"/>
  <c r="AB7" i="36"/>
  <c r="AC7" i="36" s="1"/>
  <c r="Z7" i="36"/>
  <c r="AB323" i="36"/>
  <c r="AC323" i="36" s="1"/>
  <c r="Z323" i="36"/>
  <c r="AB322" i="36"/>
  <c r="AC322" i="36" s="1"/>
  <c r="Z322" i="36"/>
  <c r="AA322" i="36" s="1"/>
  <c r="AB321" i="36"/>
  <c r="AC321" i="36" s="1"/>
  <c r="Z321" i="36"/>
  <c r="AA321" i="36" s="1"/>
  <c r="AB320" i="36"/>
  <c r="AC320" i="36" s="1"/>
  <c r="Z320" i="36"/>
  <c r="AA320" i="36" s="1"/>
  <c r="AB319" i="36"/>
  <c r="Z319" i="36"/>
  <c r="AA319" i="36" s="1"/>
  <c r="AB318" i="36"/>
  <c r="AC318" i="36" s="1"/>
  <c r="Z318" i="36"/>
  <c r="AA318" i="36" s="1"/>
  <c r="AC238" i="36"/>
  <c r="AB238" i="36"/>
  <c r="AA238" i="36"/>
  <c r="Z238" i="36"/>
  <c r="AC237" i="36"/>
  <c r="AB237" i="36"/>
  <c r="AA237" i="36"/>
  <c r="Z237" i="36"/>
  <c r="AC236" i="36"/>
  <c r="AB236" i="36"/>
  <c r="AA236" i="36"/>
  <c r="Z236" i="36"/>
  <c r="AC235" i="36"/>
  <c r="AB235" i="36"/>
  <c r="AA235" i="36"/>
  <c r="Z235" i="36"/>
  <c r="AC234" i="36"/>
  <c r="AB234" i="36"/>
  <c r="AA234" i="36"/>
  <c r="Z234" i="36"/>
  <c r="AC233" i="36"/>
  <c r="AB233" i="36"/>
  <c r="AA233" i="36"/>
  <c r="Z233" i="36"/>
  <c r="AC232" i="36"/>
  <c r="AB232" i="36"/>
  <c r="AA232" i="36"/>
  <c r="Z232" i="36"/>
  <c r="AC231" i="36"/>
  <c r="AB231" i="36"/>
  <c r="AA231" i="36"/>
  <c r="Z231" i="36"/>
  <c r="AB156" i="36"/>
  <c r="AC156" i="36" s="1"/>
  <c r="Z156" i="36"/>
  <c r="AA156" i="36" s="1"/>
  <c r="AB103" i="36"/>
  <c r="AC103" i="36" s="1"/>
  <c r="Z103" i="36"/>
  <c r="AA103" i="36" s="1"/>
  <c r="AB102" i="36"/>
  <c r="AC102" i="36" s="1"/>
  <c r="Z102" i="36"/>
  <c r="AA102" i="36" s="1"/>
  <c r="AB101" i="36"/>
  <c r="AC101" i="36" s="1"/>
  <c r="Z101" i="36"/>
  <c r="AB100" i="36"/>
  <c r="AC100" i="36" s="1"/>
  <c r="Z100" i="36"/>
  <c r="AB99" i="36"/>
  <c r="AC99" i="36" s="1"/>
  <c r="Z99" i="36"/>
  <c r="AA99" i="36" s="1"/>
  <c r="AB98" i="36"/>
  <c r="AC98" i="36" s="1"/>
  <c r="Z98" i="36"/>
  <c r="AB57" i="36"/>
  <c r="Z57" i="36"/>
  <c r="AA57" i="36" s="1"/>
  <c r="AB35" i="36"/>
  <c r="AC35" i="36" s="1"/>
  <c r="Z35" i="36"/>
  <c r="AB25" i="36"/>
  <c r="AC25" i="36" s="1"/>
  <c r="Z25" i="36"/>
  <c r="AB6" i="36"/>
  <c r="AC6" i="36" s="1"/>
  <c r="Z6" i="36"/>
  <c r="AF6" i="18"/>
  <c r="AE6" i="18"/>
  <c r="AC6" i="18"/>
  <c r="AD6" i="18"/>
  <c r="AB6" i="18"/>
  <c r="AB317" i="36"/>
  <c r="AC317" i="36" s="1"/>
  <c r="Z317" i="36"/>
  <c r="AB316" i="36"/>
  <c r="AC316" i="36" s="1"/>
  <c r="Z316" i="36"/>
  <c r="AA316" i="36" s="1"/>
  <c r="AB315" i="36"/>
  <c r="AC315" i="36" s="1"/>
  <c r="Z315" i="36"/>
  <c r="AA315" i="36" s="1"/>
  <c r="AB314" i="36"/>
  <c r="AC314" i="36" s="1"/>
  <c r="Z314" i="36"/>
  <c r="AB313" i="36"/>
  <c r="Z313" i="36"/>
  <c r="AA313" i="36" s="1"/>
  <c r="AB312" i="36"/>
  <c r="AC312" i="36" s="1"/>
  <c r="Z312" i="36"/>
  <c r="AB230" i="36"/>
  <c r="AC230" i="36" s="1"/>
  <c r="Z230" i="36"/>
  <c r="AA230" i="36" s="1"/>
  <c r="AB229" i="36"/>
  <c r="AC229" i="36" s="1"/>
  <c r="Z229" i="36"/>
  <c r="AA229" i="36" s="1"/>
  <c r="AB228" i="36"/>
  <c r="Z228" i="36"/>
  <c r="AA228" i="36" s="1"/>
  <c r="AB227" i="36"/>
  <c r="Z227" i="36"/>
  <c r="AA227" i="36" s="1"/>
  <c r="AB226" i="36"/>
  <c r="AC226" i="36" s="1"/>
  <c r="Z226" i="36"/>
  <c r="AA226" i="36" s="1"/>
  <c r="AB225" i="36"/>
  <c r="AC225" i="36" s="1"/>
  <c r="Z225" i="36"/>
  <c r="AB224" i="36"/>
  <c r="AC224" i="36" s="1"/>
  <c r="Z224" i="36"/>
  <c r="AB155" i="36"/>
  <c r="AC155" i="36" s="1"/>
  <c r="Z155" i="36"/>
  <c r="AA155" i="36" s="1"/>
  <c r="AB154" i="36"/>
  <c r="AC154" i="36" s="1"/>
  <c r="Z154" i="36"/>
  <c r="AA154" i="36" s="1"/>
  <c r="AB153" i="36"/>
  <c r="AC153" i="36" s="1"/>
  <c r="Z153" i="36"/>
  <c r="AB97" i="36"/>
  <c r="Z97" i="36"/>
  <c r="AA97" i="36" s="1"/>
  <c r="AB96" i="36"/>
  <c r="AC96" i="36" s="1"/>
  <c r="Z96" i="36"/>
  <c r="AB95" i="36"/>
  <c r="AC95" i="36" s="1"/>
  <c r="Z95" i="36"/>
  <c r="AA95" i="36" s="1"/>
  <c r="AB94" i="36"/>
  <c r="AC94" i="36" s="1"/>
  <c r="Z94" i="36"/>
  <c r="AA94" i="36" s="1"/>
  <c r="AB56" i="36"/>
  <c r="Z56" i="36"/>
  <c r="AA56" i="36" s="1"/>
  <c r="AB55" i="36"/>
  <c r="AC55" i="36" s="1"/>
  <c r="Z55" i="36"/>
  <c r="AA55" i="36" s="1"/>
  <c r="AB54" i="36"/>
  <c r="AC54" i="36" s="1"/>
  <c r="Z54" i="36"/>
  <c r="AA54" i="36" s="1"/>
  <c r="AB34" i="36"/>
  <c r="AC34" i="36" s="1"/>
  <c r="Z34" i="36"/>
  <c r="AB12" i="36"/>
  <c r="AC12" i="36" s="1"/>
  <c r="Z12" i="36"/>
  <c r="AB311" i="36"/>
  <c r="AC311" i="36" s="1"/>
  <c r="Z311" i="36"/>
  <c r="AB310" i="36"/>
  <c r="AC310" i="36" s="1"/>
  <c r="Z310" i="36"/>
  <c r="AB309" i="36"/>
  <c r="AC309" i="36" s="1"/>
  <c r="Z309" i="36"/>
  <c r="AA309" i="36" s="1"/>
  <c r="AB308" i="36"/>
  <c r="AC308" i="36" s="1"/>
  <c r="Z308" i="36"/>
  <c r="AA308" i="36" s="1"/>
  <c r="AB307" i="36"/>
  <c r="Z307" i="36"/>
  <c r="AA307" i="36" s="1"/>
  <c r="AB306" i="36"/>
  <c r="AC306" i="36" s="1"/>
  <c r="Z306" i="36"/>
  <c r="AB223" i="36"/>
  <c r="AC223" i="36" s="1"/>
  <c r="Z223" i="36"/>
  <c r="AB222" i="36"/>
  <c r="AC222" i="36" s="1"/>
  <c r="Z222" i="36"/>
  <c r="AA222" i="36" s="1"/>
  <c r="AB221" i="36"/>
  <c r="AC221" i="36" s="1"/>
  <c r="Z221" i="36"/>
  <c r="AB220" i="36"/>
  <c r="Z220" i="36"/>
  <c r="AA220" i="36" s="1"/>
  <c r="AB219" i="36"/>
  <c r="AC219" i="36" s="1"/>
  <c r="Z219" i="36"/>
  <c r="AA219" i="36" s="1"/>
  <c r="AB218" i="36"/>
  <c r="AC218" i="36" s="1"/>
  <c r="Z218" i="36"/>
  <c r="AB152" i="36"/>
  <c r="AC152" i="36" s="1"/>
  <c r="Z152" i="36"/>
  <c r="AB151" i="36"/>
  <c r="AC151" i="36" s="1"/>
  <c r="Z151" i="36"/>
  <c r="AA151" i="36" s="1"/>
  <c r="AB150" i="36"/>
  <c r="AC150" i="36" s="1"/>
  <c r="Z150" i="36"/>
  <c r="AA150" i="36" s="1"/>
  <c r="AB93" i="36"/>
  <c r="AC93" i="36" s="1"/>
  <c r="Z93" i="36"/>
  <c r="AB92" i="36"/>
  <c r="AC92" i="36" s="1"/>
  <c r="Z92" i="36"/>
  <c r="AA92" i="36" s="1"/>
  <c r="AB91" i="36"/>
  <c r="AC91" i="36" s="1"/>
  <c r="Z91" i="36"/>
  <c r="AB90" i="36"/>
  <c r="AC90" i="36" s="1"/>
  <c r="Z90" i="36"/>
  <c r="AB53" i="36"/>
  <c r="AC53" i="36" s="1"/>
  <c r="Z53" i="36"/>
  <c r="AA53" i="36" s="1"/>
  <c r="AB33" i="36"/>
  <c r="AC33" i="36" s="1"/>
  <c r="Z33" i="36"/>
  <c r="AB24" i="36"/>
  <c r="AC24" i="36" s="1"/>
  <c r="Z24" i="36"/>
  <c r="AA24" i="36" s="1"/>
  <c r="AB18" i="36"/>
  <c r="AC18" i="36" s="1"/>
  <c r="AA18" i="36"/>
  <c r="AB305" i="36"/>
  <c r="AC305" i="36" s="1"/>
  <c r="Z305" i="36"/>
  <c r="AB304" i="36"/>
  <c r="AC304" i="36" s="1"/>
  <c r="Z304" i="36"/>
  <c r="AB303" i="36"/>
  <c r="AC303" i="36" s="1"/>
  <c r="Z303" i="36"/>
  <c r="AA303" i="36" s="1"/>
  <c r="AB302" i="36"/>
  <c r="AC302" i="36" s="1"/>
  <c r="Z302" i="36"/>
  <c r="AA302" i="36" s="1"/>
  <c r="AB301" i="36"/>
  <c r="Z301" i="36"/>
  <c r="AA301" i="36" s="1"/>
  <c r="AB300" i="36"/>
  <c r="AC300" i="36" s="1"/>
  <c r="Z300" i="36"/>
  <c r="AB217" i="36"/>
  <c r="AC217" i="36" s="1"/>
  <c r="Z217" i="36"/>
  <c r="AB216" i="36"/>
  <c r="AC216" i="36" s="1"/>
  <c r="Z216" i="36"/>
  <c r="AA216" i="36" s="1"/>
  <c r="AB215" i="36"/>
  <c r="AC215" i="36" s="1"/>
  <c r="Z215" i="36"/>
  <c r="AB214" i="36"/>
  <c r="AC214" i="36" s="1"/>
  <c r="Z214" i="36"/>
  <c r="AA214" i="36" s="1"/>
  <c r="AB149" i="36"/>
  <c r="AC149" i="36" s="1"/>
  <c r="Z149" i="36"/>
  <c r="AB148" i="36"/>
  <c r="AC148" i="36" s="1"/>
  <c r="Z148" i="36"/>
  <c r="AB147" i="36"/>
  <c r="AC147" i="36" s="1"/>
  <c r="Z147" i="36"/>
  <c r="AB146" i="36"/>
  <c r="AC146" i="36" s="1"/>
  <c r="Z146" i="36"/>
  <c r="AB145" i="36"/>
  <c r="AC145" i="36" s="1"/>
  <c r="Z145" i="36"/>
  <c r="AA145" i="36" s="1"/>
  <c r="AB89" i="36"/>
  <c r="AC89" i="36" s="1"/>
  <c r="Z89" i="36"/>
  <c r="AB88" i="36"/>
  <c r="AC88" i="36" s="1"/>
  <c r="Z88" i="36"/>
  <c r="AA88" i="36" s="1"/>
  <c r="AB52" i="36"/>
  <c r="AC52" i="36" s="1"/>
  <c r="Z52" i="36"/>
  <c r="AA52" i="36" s="1"/>
  <c r="AB51" i="36"/>
  <c r="AC51" i="36" s="1"/>
  <c r="Z51" i="36"/>
  <c r="Z50" i="36"/>
  <c r="AA50" i="36" s="1"/>
  <c r="E50" i="36"/>
  <c r="AB50" i="36" s="1"/>
  <c r="AB32" i="36"/>
  <c r="AC32" i="36" s="1"/>
  <c r="Z32" i="36"/>
  <c r="AB17" i="36"/>
  <c r="AA17" i="36"/>
  <c r="AB299" i="36"/>
  <c r="AC299" i="36" s="1"/>
  <c r="Z299" i="36"/>
  <c r="AB298" i="36"/>
  <c r="AC298" i="36" s="1"/>
  <c r="Z298" i="36"/>
  <c r="AB297" i="36"/>
  <c r="Z297" i="36"/>
  <c r="AA297" i="36" s="1"/>
  <c r="AB296" i="36"/>
  <c r="AC296" i="36" s="1"/>
  <c r="Z296" i="36"/>
  <c r="AB295" i="36"/>
  <c r="Z295" i="36"/>
  <c r="AA295" i="36" s="1"/>
  <c r="AB213" i="36"/>
  <c r="AC213" i="36" s="1"/>
  <c r="Z213" i="36"/>
  <c r="AB212" i="36"/>
  <c r="AC212" i="36" s="1"/>
  <c r="Z212" i="36"/>
  <c r="AB211" i="36"/>
  <c r="AC211" i="36" s="1"/>
  <c r="Z211" i="36"/>
  <c r="AA211" i="36" s="1"/>
  <c r="AB210" i="36"/>
  <c r="AC210" i="36" s="1"/>
  <c r="Z210" i="36"/>
  <c r="AB209" i="36"/>
  <c r="Z209" i="36"/>
  <c r="AA209" i="36" s="1"/>
  <c r="AB208" i="36"/>
  <c r="AC208" i="36" s="1"/>
  <c r="Z208" i="36"/>
  <c r="AB144" i="36"/>
  <c r="AC144" i="36" s="1"/>
  <c r="Z144" i="36"/>
  <c r="AB143" i="36"/>
  <c r="AC143" i="36" s="1"/>
  <c r="Z143" i="36"/>
  <c r="AB142" i="36"/>
  <c r="AC142" i="36" s="1"/>
  <c r="Z142" i="36"/>
  <c r="AB141" i="36"/>
  <c r="AC141" i="36" s="1"/>
  <c r="Z141" i="36"/>
  <c r="AA141" i="36" s="1"/>
  <c r="AB87" i="36"/>
  <c r="AC87" i="36" s="1"/>
  <c r="Z87" i="36"/>
  <c r="AB86" i="36"/>
  <c r="Z86" i="36"/>
  <c r="AA86" i="36" s="1"/>
  <c r="AB49" i="36"/>
  <c r="AC49" i="36" s="1"/>
  <c r="Z49" i="36"/>
  <c r="AB48" i="36"/>
  <c r="AC48" i="36" s="1"/>
  <c r="Z48" i="36"/>
  <c r="AB31" i="36"/>
  <c r="AC31" i="36" s="1"/>
  <c r="Z31" i="36"/>
  <c r="AA31" i="36" s="1"/>
  <c r="AB5" i="36"/>
  <c r="AC5" i="36" s="1"/>
  <c r="Z5" i="36"/>
  <c r="AB294" i="36"/>
  <c r="AC294" i="36" s="1"/>
  <c r="Z294" i="36"/>
  <c r="AB293" i="36"/>
  <c r="AC293" i="36" s="1"/>
  <c r="Z293" i="36"/>
  <c r="AA293" i="36" s="1"/>
  <c r="AB292" i="36"/>
  <c r="AC292" i="36" s="1"/>
  <c r="Z292" i="36"/>
  <c r="AA292" i="36" s="1"/>
  <c r="AB291" i="36"/>
  <c r="AC291" i="36" s="1"/>
  <c r="Z291" i="36"/>
  <c r="AB290" i="36"/>
  <c r="AC290" i="36" s="1"/>
  <c r="Z290" i="36"/>
  <c r="AA290" i="36" s="1"/>
  <c r="AB289" i="36"/>
  <c r="AC289" i="36" s="1"/>
  <c r="Z289" i="36"/>
  <c r="AB207" i="36"/>
  <c r="AC207" i="36" s="1"/>
  <c r="Z207" i="36"/>
  <c r="AB206" i="36"/>
  <c r="AC206" i="36" s="1"/>
  <c r="Z206" i="36"/>
  <c r="AA206" i="36" s="1"/>
  <c r="AB205" i="36"/>
  <c r="AC205" i="36" s="1"/>
  <c r="Z205" i="36"/>
  <c r="AA205" i="36" s="1"/>
  <c r="AB204" i="36"/>
  <c r="Z204" i="36"/>
  <c r="AA204" i="36" s="1"/>
  <c r="AB140" i="36"/>
  <c r="AC140" i="36" s="1"/>
  <c r="Z140" i="36"/>
  <c r="AB139" i="36"/>
  <c r="AC139" i="36" s="1"/>
  <c r="Z139" i="36"/>
  <c r="AB138" i="36"/>
  <c r="AC138" i="36" s="1"/>
  <c r="Z138" i="36"/>
  <c r="AA138" i="36" s="1"/>
  <c r="AB137" i="36"/>
  <c r="AC137" i="36" s="1"/>
  <c r="Z137" i="36"/>
  <c r="AB136" i="36"/>
  <c r="AC136" i="36" s="1"/>
  <c r="Z136" i="36"/>
  <c r="AA136" i="36" s="1"/>
  <c r="AB135" i="36"/>
  <c r="AC135" i="36" s="1"/>
  <c r="Z135" i="36"/>
  <c r="AB85" i="36"/>
  <c r="Z85" i="36"/>
  <c r="AA85" i="36" s="1"/>
  <c r="AB84" i="36"/>
  <c r="AC84" i="36" s="1"/>
  <c r="Z84" i="36"/>
  <c r="AB83" i="36"/>
  <c r="AC83" i="36" s="1"/>
  <c r="Z83" i="36"/>
  <c r="AB30" i="36"/>
  <c r="AC30" i="36" s="1"/>
  <c r="Z30" i="36"/>
  <c r="AA30" i="36" s="1"/>
  <c r="AB23" i="36"/>
  <c r="AC23" i="36" s="1"/>
  <c r="Z23" i="36"/>
  <c r="AA23" i="36" s="1"/>
  <c r="AB10" i="36"/>
  <c r="Z10" i="36"/>
  <c r="AA10" i="36" s="1"/>
  <c r="AB288" i="36"/>
  <c r="AC288" i="36" s="1"/>
  <c r="Z288" i="36"/>
  <c r="AB287" i="36"/>
  <c r="AC287" i="36" s="1"/>
  <c r="Z287" i="36"/>
  <c r="AB286" i="36"/>
  <c r="Z286" i="36"/>
  <c r="AA286" i="36" s="1"/>
  <c r="AB285" i="36"/>
  <c r="AC285" i="36" s="1"/>
  <c r="Z285" i="36"/>
  <c r="AB284" i="36"/>
  <c r="Z284" i="36"/>
  <c r="AA284" i="36" s="1"/>
  <c r="AB283" i="36"/>
  <c r="AC283" i="36" s="1"/>
  <c r="Z283" i="36"/>
  <c r="AB203" i="36"/>
  <c r="AC203" i="36" s="1"/>
  <c r="Z203" i="36"/>
  <c r="AB202" i="36"/>
  <c r="AC202" i="36" s="1"/>
  <c r="Z202" i="36"/>
  <c r="AA202" i="36" s="1"/>
  <c r="AB201" i="36"/>
  <c r="AC201" i="36" s="1"/>
  <c r="Z201" i="36"/>
  <c r="AA201" i="36" s="1"/>
  <c r="AB200" i="36"/>
  <c r="Z200" i="36"/>
  <c r="AA200" i="36" s="1"/>
  <c r="AB199" i="36"/>
  <c r="AC199" i="36" s="1"/>
  <c r="Z199" i="36"/>
  <c r="AB134" i="36"/>
  <c r="AC134" i="36" s="1"/>
  <c r="Z134" i="36"/>
  <c r="AB133" i="36"/>
  <c r="AC133" i="36" s="1"/>
  <c r="Z133" i="36"/>
  <c r="AB132" i="36"/>
  <c r="AC132" i="36" s="1"/>
  <c r="Z132" i="36"/>
  <c r="AB82" i="36"/>
  <c r="AC82" i="36" s="1"/>
  <c r="Z82" i="36"/>
  <c r="AA82" i="36" s="1"/>
  <c r="AB81" i="36"/>
  <c r="AC81" i="36" s="1"/>
  <c r="Z81" i="36"/>
  <c r="AA81" i="36" s="1"/>
  <c r="AB80" i="36"/>
  <c r="Z80" i="36"/>
  <c r="AA80" i="36" s="1"/>
  <c r="AB79" i="36"/>
  <c r="AC79" i="36" s="1"/>
  <c r="Z79" i="36"/>
  <c r="AB47" i="36"/>
  <c r="AC47" i="36" s="1"/>
  <c r="Z47" i="36"/>
  <c r="AB29" i="36"/>
  <c r="AC29" i="36" s="1"/>
  <c r="Z29" i="36"/>
  <c r="AA29" i="36" s="1"/>
  <c r="AB28" i="36"/>
  <c r="AC28" i="36" s="1"/>
  <c r="Z28" i="36"/>
  <c r="AA28" i="36" s="1"/>
  <c r="AB9" i="36"/>
  <c r="AC9" i="36" s="1"/>
  <c r="AA9" i="36"/>
  <c r="AB282" i="36"/>
  <c r="AC282" i="36" s="1"/>
  <c r="Z282" i="36"/>
  <c r="AB281" i="36"/>
  <c r="AC281" i="36" s="1"/>
  <c r="Z281" i="36"/>
  <c r="AB280" i="36"/>
  <c r="AC280" i="36" s="1"/>
  <c r="Z280" i="36"/>
  <c r="AA280" i="36" s="1"/>
  <c r="AB279" i="36"/>
  <c r="AC279" i="36" s="1"/>
  <c r="Z279" i="36"/>
  <c r="AB278" i="36"/>
  <c r="Z278" i="36"/>
  <c r="AA278" i="36" s="1"/>
  <c r="AB198" i="36"/>
  <c r="AC198" i="36" s="1"/>
  <c r="Z198" i="36"/>
  <c r="AB197" i="36"/>
  <c r="AC197" i="36" s="1"/>
  <c r="Z197" i="36"/>
  <c r="AB196" i="36"/>
  <c r="AC196" i="36" s="1"/>
  <c r="Z196" i="36"/>
  <c r="AA196" i="36" s="1"/>
  <c r="AB195" i="36"/>
  <c r="AC195" i="36" s="1"/>
  <c r="Z195" i="36"/>
  <c r="AB194" i="36"/>
  <c r="Z194" i="36"/>
  <c r="AA194" i="36" s="1"/>
  <c r="AB193" i="36"/>
  <c r="AC193" i="36" s="1"/>
  <c r="Z193" i="36"/>
  <c r="AB131" i="36"/>
  <c r="AC131" i="36" s="1"/>
  <c r="Z131" i="36"/>
  <c r="AB130" i="36"/>
  <c r="AC130" i="36" s="1"/>
  <c r="Z130" i="36"/>
  <c r="AB129" i="36"/>
  <c r="AC129" i="36" s="1"/>
  <c r="Z129" i="36"/>
  <c r="AB78" i="36"/>
  <c r="AC78" i="36" s="1"/>
  <c r="Z78" i="36"/>
  <c r="AA78" i="36" s="1"/>
  <c r="AB77" i="36"/>
  <c r="AC77" i="36" s="1"/>
  <c r="Z77" i="36"/>
  <c r="AB76" i="36"/>
  <c r="Z76" i="36"/>
  <c r="AA76" i="36" s="1"/>
  <c r="AB46" i="36"/>
  <c r="AC46" i="36" s="1"/>
  <c r="Z46" i="36"/>
  <c r="AB45" i="36"/>
  <c r="AC45" i="36" s="1"/>
  <c r="Z45" i="36"/>
  <c r="AB22" i="36"/>
  <c r="AC22" i="36" s="1"/>
  <c r="Z22" i="36"/>
  <c r="AA22" i="36" s="1"/>
  <c r="AB16" i="36"/>
  <c r="AC16" i="36" s="1"/>
  <c r="Z16" i="36"/>
  <c r="AB277" i="36"/>
  <c r="AC277" i="36" s="1"/>
  <c r="Z277" i="36"/>
  <c r="AB276" i="36"/>
  <c r="AC276" i="36" s="1"/>
  <c r="Z276" i="36"/>
  <c r="AB275" i="36"/>
  <c r="AC275" i="36" s="1"/>
  <c r="Z275" i="36"/>
  <c r="AA275" i="36" s="1"/>
  <c r="AB274" i="36"/>
  <c r="AC274" i="36" s="1"/>
  <c r="Z274" i="36"/>
  <c r="AB192" i="36"/>
  <c r="Z192" i="36"/>
  <c r="AA192" i="36" s="1"/>
  <c r="AB191" i="36"/>
  <c r="AC191" i="36" s="1"/>
  <c r="Z191" i="36"/>
  <c r="AB190" i="36"/>
  <c r="AC190" i="36" s="1"/>
  <c r="Z190" i="36"/>
  <c r="AB189" i="36"/>
  <c r="AC189" i="36" s="1"/>
  <c r="Z189" i="36"/>
  <c r="AA189" i="36" s="1"/>
  <c r="AB188" i="36"/>
  <c r="AC188" i="36" s="1"/>
  <c r="Z188" i="36"/>
  <c r="AB128" i="36"/>
  <c r="AC128" i="36" s="1"/>
  <c r="Z128" i="36"/>
  <c r="AA128" i="36" s="1"/>
  <c r="AB127" i="36"/>
  <c r="AC127" i="36" s="1"/>
  <c r="Z127" i="36"/>
  <c r="AB126" i="36"/>
  <c r="AC126" i="36" s="1"/>
  <c r="Z126" i="36"/>
  <c r="AB125" i="36"/>
  <c r="AC125" i="36" s="1"/>
  <c r="Z125" i="36"/>
  <c r="AB75" i="36"/>
  <c r="AC75" i="36" s="1"/>
  <c r="Z75" i="36"/>
  <c r="AB74" i="36"/>
  <c r="AC74" i="36" s="1"/>
  <c r="Z74" i="36"/>
  <c r="AA74" i="36" s="1"/>
  <c r="AB44" i="36"/>
  <c r="AC44" i="36" s="1"/>
  <c r="Z44" i="36"/>
  <c r="AB21" i="36"/>
  <c r="Z21" i="36"/>
  <c r="AA21" i="36" s="1"/>
  <c r="AB15" i="36"/>
  <c r="AC15" i="36" s="1"/>
  <c r="Z15" i="36"/>
  <c r="AB273" i="36"/>
  <c r="AC273" i="36" s="1"/>
  <c r="Z273" i="36"/>
  <c r="AB272" i="36"/>
  <c r="AC272" i="36" s="1"/>
  <c r="Z272" i="36"/>
  <c r="AB271" i="36"/>
  <c r="AC271" i="36" s="1"/>
  <c r="Z271" i="36"/>
  <c r="AA271" i="36" s="1"/>
  <c r="AB270" i="36"/>
  <c r="AC270" i="36" s="1"/>
  <c r="Z270" i="36"/>
  <c r="AB187" i="36"/>
  <c r="Z187" i="36"/>
  <c r="AA187" i="36" s="1"/>
  <c r="AB186" i="36"/>
  <c r="AC186" i="36" s="1"/>
  <c r="Z186" i="36"/>
  <c r="AA186" i="36" s="1"/>
  <c r="AB185" i="36"/>
  <c r="AC185" i="36" s="1"/>
  <c r="Z185" i="36"/>
  <c r="AA185" i="36" s="1"/>
  <c r="AB184" i="36"/>
  <c r="AC184" i="36" s="1"/>
  <c r="Z184" i="36"/>
  <c r="AA184" i="36" s="1"/>
  <c r="AB183" i="36"/>
  <c r="AC183" i="36" s="1"/>
  <c r="Z183" i="36"/>
  <c r="AB124" i="36"/>
  <c r="Z124" i="36"/>
  <c r="AA124" i="36" s="1"/>
  <c r="AB123" i="36"/>
  <c r="AC123" i="36" s="1"/>
  <c r="Z123" i="36"/>
  <c r="AA123" i="36" s="1"/>
  <c r="AB122" i="36"/>
  <c r="AC122" i="36" s="1"/>
  <c r="Z122" i="36"/>
  <c r="AB121" i="36"/>
  <c r="AC121" i="36" s="1"/>
  <c r="Z121" i="36"/>
  <c r="AB73" i="36"/>
  <c r="AC73" i="36" s="1"/>
  <c r="Z73" i="36"/>
  <c r="AA73" i="36" s="1"/>
  <c r="AB72" i="36"/>
  <c r="AC72" i="36" s="1"/>
  <c r="Z72" i="36"/>
  <c r="AA72" i="36" s="1"/>
  <c r="AB71" i="36"/>
  <c r="AC71" i="36" s="1"/>
  <c r="Z71" i="36"/>
  <c r="AB43" i="36"/>
  <c r="Z43" i="36"/>
  <c r="AA43" i="36" s="1"/>
  <c r="AB42" i="36"/>
  <c r="AC42" i="36" s="1"/>
  <c r="Z42" i="36"/>
  <c r="AA42" i="36" s="1"/>
  <c r="AB13" i="36"/>
  <c r="AC13" i="36" s="1"/>
  <c r="Z13" i="36"/>
  <c r="AA13" i="36" s="1"/>
  <c r="AB269" i="36"/>
  <c r="AC269" i="36" s="1"/>
  <c r="Z269" i="36"/>
  <c r="AB268" i="36"/>
  <c r="AC268" i="36" s="1"/>
  <c r="Z268" i="36"/>
  <c r="AA268" i="36" s="1"/>
  <c r="AB267" i="36"/>
  <c r="AC267" i="36" s="1"/>
  <c r="Z267" i="36"/>
  <c r="AB266" i="36"/>
  <c r="Z266" i="36"/>
  <c r="AA266" i="36" s="1"/>
  <c r="AB182" i="36"/>
  <c r="AC182" i="36" s="1"/>
  <c r="Z182" i="36"/>
  <c r="AB181" i="36"/>
  <c r="AC181" i="36" s="1"/>
  <c r="Z181" i="36"/>
  <c r="AB180" i="36"/>
  <c r="AC180" i="36" s="1"/>
  <c r="Z180" i="36"/>
  <c r="AB120" i="36"/>
  <c r="AC120" i="36" s="1"/>
  <c r="Z120" i="36"/>
  <c r="AB119" i="36"/>
  <c r="AC119" i="36" s="1"/>
  <c r="Z119" i="36"/>
  <c r="AA119" i="36" s="1"/>
  <c r="AB118" i="36"/>
  <c r="AC118" i="36" s="1"/>
  <c r="Z118" i="36"/>
  <c r="AB117" i="36"/>
  <c r="Z117" i="36"/>
  <c r="AA117" i="36" s="1"/>
  <c r="AB70" i="36"/>
  <c r="AC70" i="36" s="1"/>
  <c r="Z70" i="36"/>
  <c r="AB69" i="36"/>
  <c r="AC69" i="36" s="1"/>
  <c r="Z69" i="36"/>
  <c r="AB41" i="36"/>
  <c r="AC41" i="36" s="1"/>
  <c r="Z41" i="36"/>
  <c r="AA41" i="36" s="1"/>
  <c r="AB27" i="36"/>
  <c r="AC27" i="36" s="1"/>
  <c r="Z27" i="36"/>
  <c r="AB14" i="36"/>
  <c r="Z14" i="36"/>
  <c r="AA14" i="36" s="1"/>
  <c r="AB14" i="25"/>
  <c r="AD9" i="7"/>
  <c r="S219" i="38" l="1"/>
  <c r="H158" i="38"/>
  <c r="V177" i="38"/>
  <c r="U224" i="38"/>
  <c r="S224" i="38"/>
  <c r="U219" i="38"/>
  <c r="U201" i="38"/>
  <c r="S201" i="38"/>
  <c r="V219" i="38"/>
  <c r="V201" i="38"/>
  <c r="U182" i="38"/>
  <c r="S182" i="38"/>
  <c r="U177" i="38"/>
  <c r="V182" i="38"/>
  <c r="S177" i="38"/>
  <c r="V224" i="38"/>
  <c r="V171" i="38"/>
  <c r="V149" i="38"/>
  <c r="V107" i="38"/>
  <c r="S149" i="38"/>
  <c r="U102" i="38"/>
  <c r="U71" i="38"/>
  <c r="S171" i="38"/>
  <c r="U124" i="38"/>
  <c r="V124" i="38"/>
  <c r="U142" i="38"/>
  <c r="S102" i="38"/>
  <c r="H15" i="38"/>
  <c r="K120" i="38"/>
  <c r="S107" i="38"/>
  <c r="V142" i="38"/>
  <c r="V27" i="38"/>
  <c r="U171" i="38"/>
  <c r="V86" i="38"/>
  <c r="U22" i="38"/>
  <c r="U149" i="38"/>
  <c r="S142" i="38"/>
  <c r="U107" i="38"/>
  <c r="U57" i="38"/>
  <c r="S22" i="38"/>
  <c r="U27" i="38"/>
  <c r="U44" i="38"/>
  <c r="V57" i="38"/>
  <c r="H120" i="38"/>
  <c r="V44" i="38"/>
  <c r="K187" i="38"/>
  <c r="V49" i="38"/>
  <c r="K231" i="38"/>
  <c r="S57" i="38"/>
  <c r="V102" i="38"/>
  <c r="K149" i="38"/>
  <c r="S27" i="38"/>
  <c r="S124" i="38"/>
  <c r="J187" i="38"/>
  <c r="V71" i="38"/>
  <c r="U49" i="38"/>
  <c r="U86" i="38"/>
  <c r="S86" i="38"/>
  <c r="S49" i="38"/>
  <c r="V22" i="38"/>
  <c r="S71" i="38"/>
  <c r="J231" i="38"/>
  <c r="S44" i="38"/>
  <c r="H231" i="38"/>
  <c r="K133" i="38"/>
  <c r="J140" i="38"/>
  <c r="J74" i="38"/>
  <c r="K140" i="38"/>
  <c r="J149" i="38"/>
  <c r="H149" i="38"/>
  <c r="H140" i="38"/>
  <c r="J56" i="38"/>
  <c r="K74" i="38"/>
  <c r="J93" i="38"/>
  <c r="K56" i="38"/>
  <c r="J133" i="38"/>
  <c r="K201" i="38"/>
  <c r="H187" i="38"/>
  <c r="J112" i="38"/>
  <c r="K93" i="38"/>
  <c r="K177" i="38"/>
  <c r="J201" i="38"/>
  <c r="H133" i="38"/>
  <c r="J218" i="38"/>
  <c r="J177" i="38"/>
  <c r="H74" i="38"/>
  <c r="K218" i="38"/>
  <c r="K15" i="38"/>
  <c r="H218" i="38"/>
  <c r="H177" i="38"/>
  <c r="H51" i="38"/>
  <c r="K112" i="38"/>
  <c r="K32" i="38"/>
  <c r="H56" i="38"/>
  <c r="H93" i="38"/>
  <c r="J51" i="38"/>
  <c r="K51" i="38"/>
  <c r="J120" i="38"/>
  <c r="H112" i="38"/>
  <c r="J32" i="38"/>
  <c r="J15" i="38"/>
  <c r="H32" i="38"/>
  <c r="AD5" i="36"/>
  <c r="AC17" i="36"/>
  <c r="AC247" i="36"/>
  <c r="AA167" i="36"/>
  <c r="AA339" i="36"/>
  <c r="AA333" i="36"/>
  <c r="AA345" i="36"/>
  <c r="AC297" i="36"/>
  <c r="AC261" i="36"/>
  <c r="AA173" i="36"/>
  <c r="AC175" i="36"/>
  <c r="AC40" i="36"/>
  <c r="AA178" i="36"/>
  <c r="AA115" i="36"/>
  <c r="AA176" i="36"/>
  <c r="AA67" i="36"/>
  <c r="AA262" i="36"/>
  <c r="AA174" i="36"/>
  <c r="AA20" i="36"/>
  <c r="AA179" i="36"/>
  <c r="AA116" i="36"/>
  <c r="AA265" i="36"/>
  <c r="AC172" i="36"/>
  <c r="AA258" i="36"/>
  <c r="AA114" i="36"/>
  <c r="AA347" i="36"/>
  <c r="AA346" i="36"/>
  <c r="AA171" i="36"/>
  <c r="AA342" i="36"/>
  <c r="AA19" i="36"/>
  <c r="AC65" i="36"/>
  <c r="AC343" i="36"/>
  <c r="AA113" i="36"/>
  <c r="AA39" i="36"/>
  <c r="AC337" i="36"/>
  <c r="AA26" i="36"/>
  <c r="AA254" i="36"/>
  <c r="AA109" i="36"/>
  <c r="AA169" i="36"/>
  <c r="AA341" i="36"/>
  <c r="AC110" i="36"/>
  <c r="AA256" i="36"/>
  <c r="AA168" i="36"/>
  <c r="AA340" i="36"/>
  <c r="AA111" i="36"/>
  <c r="AA251" i="36"/>
  <c r="AA64" i="36"/>
  <c r="AA108" i="36"/>
  <c r="AA8" i="36"/>
  <c r="AC38" i="36"/>
  <c r="AA166" i="36"/>
  <c r="AA249" i="36"/>
  <c r="AC61" i="36"/>
  <c r="AA250" i="36"/>
  <c r="AC162" i="36"/>
  <c r="AA107" i="36"/>
  <c r="AA7" i="36"/>
  <c r="AA239" i="36"/>
  <c r="AC241" i="36"/>
  <c r="AA104" i="36"/>
  <c r="AA244" i="36"/>
  <c r="AA328" i="36"/>
  <c r="AA59" i="36"/>
  <c r="AA326" i="36"/>
  <c r="AC58" i="36"/>
  <c r="AC325" i="36"/>
  <c r="AA242" i="36"/>
  <c r="AA158" i="36"/>
  <c r="AA36" i="36"/>
  <c r="AA240" i="36"/>
  <c r="AA161" i="36"/>
  <c r="AA329" i="36"/>
  <c r="AC57" i="36"/>
  <c r="AA100" i="36"/>
  <c r="AA98" i="36"/>
  <c r="AA35" i="36"/>
  <c r="AA101" i="36"/>
  <c r="AA6" i="36"/>
  <c r="AA323" i="36"/>
  <c r="AA25" i="36"/>
  <c r="AC319" i="36"/>
  <c r="AA153" i="36"/>
  <c r="AA314" i="36"/>
  <c r="AC286" i="36"/>
  <c r="AA294" i="36"/>
  <c r="AA34" i="36"/>
  <c r="AA225" i="36"/>
  <c r="AC227" i="36"/>
  <c r="AC97" i="36"/>
  <c r="AC313" i="36"/>
  <c r="AC56" i="36"/>
  <c r="AC228" i="36"/>
  <c r="AA12" i="36"/>
  <c r="AA224" i="36"/>
  <c r="AA317" i="36"/>
  <c r="AA96" i="36"/>
  <c r="AA312" i="36"/>
  <c r="AA223" i="36"/>
  <c r="AA310" i="36"/>
  <c r="AA93" i="36"/>
  <c r="AA91" i="36"/>
  <c r="AC220" i="36"/>
  <c r="AA90" i="36"/>
  <c r="AA33" i="36"/>
  <c r="AA221" i="36"/>
  <c r="AA306" i="36"/>
  <c r="AA218" i="36"/>
  <c r="AC307" i="36"/>
  <c r="AA152" i="36"/>
  <c r="AA311" i="36"/>
  <c r="AC50" i="36"/>
  <c r="AA148" i="36"/>
  <c r="AA51" i="36"/>
  <c r="AA217" i="36"/>
  <c r="AC301" i="36"/>
  <c r="AA32" i="36"/>
  <c r="AA304" i="36"/>
  <c r="AA215" i="36"/>
  <c r="AA89" i="36"/>
  <c r="AA149" i="36"/>
  <c r="AA300" i="36"/>
  <c r="AA146" i="36"/>
  <c r="AA147" i="36"/>
  <c r="AA305" i="36"/>
  <c r="AA144" i="36"/>
  <c r="AC209" i="36"/>
  <c r="AA48" i="36"/>
  <c r="AC86" i="36"/>
  <c r="AA212" i="36"/>
  <c r="AC295" i="36"/>
  <c r="AA142" i="36"/>
  <c r="AA298" i="36"/>
  <c r="AA5" i="36"/>
  <c r="AA210" i="36"/>
  <c r="AA87" i="36"/>
  <c r="AA296" i="36"/>
  <c r="AA208" i="36"/>
  <c r="AA49" i="36"/>
  <c r="AA213" i="36"/>
  <c r="AA143" i="36"/>
  <c r="AA299" i="36"/>
  <c r="AA83" i="36"/>
  <c r="AA140" i="36"/>
  <c r="AA84" i="36"/>
  <c r="AA289" i="36"/>
  <c r="AC10" i="36"/>
  <c r="AA139" i="36"/>
  <c r="AA207" i="36"/>
  <c r="AA137" i="36"/>
  <c r="AA291" i="36"/>
  <c r="AC204" i="36"/>
  <c r="AC85" i="36"/>
  <c r="AA135" i="36"/>
  <c r="AA134" i="36"/>
  <c r="AC200" i="36"/>
  <c r="AA47" i="36"/>
  <c r="AC80" i="36"/>
  <c r="AA203" i="36"/>
  <c r="AC284" i="36"/>
  <c r="AA132" i="36"/>
  <c r="AA287" i="36"/>
  <c r="AA285" i="36"/>
  <c r="AA199" i="36"/>
  <c r="AA283" i="36"/>
  <c r="AA133" i="36"/>
  <c r="AA288" i="36"/>
  <c r="AA79" i="36"/>
  <c r="AA273" i="36"/>
  <c r="AA131" i="36"/>
  <c r="AC194" i="36"/>
  <c r="AA45" i="36"/>
  <c r="AC76" i="36"/>
  <c r="AA197" i="36"/>
  <c r="AC278" i="36"/>
  <c r="AA129" i="36"/>
  <c r="AA281" i="36"/>
  <c r="AA16" i="36"/>
  <c r="AA195" i="36"/>
  <c r="AA77" i="36"/>
  <c r="AA279" i="36"/>
  <c r="AA193" i="36"/>
  <c r="AA46" i="36"/>
  <c r="AA198" i="36"/>
  <c r="AA130" i="36"/>
  <c r="AA282" i="36"/>
  <c r="AA126" i="36"/>
  <c r="AC192" i="36"/>
  <c r="AA274" i="36"/>
  <c r="AC21" i="36"/>
  <c r="AA190" i="36"/>
  <c r="AA75" i="36"/>
  <c r="AA276" i="36"/>
  <c r="AA188" i="36"/>
  <c r="AA44" i="36"/>
  <c r="AA127" i="36"/>
  <c r="AA15" i="36"/>
  <c r="AA191" i="36"/>
  <c r="AA125" i="36"/>
  <c r="AA277" i="36"/>
  <c r="AC124" i="36"/>
  <c r="AA183" i="36"/>
  <c r="AC43" i="36"/>
  <c r="AA71" i="36"/>
  <c r="AA270" i="36"/>
  <c r="AA122" i="36"/>
  <c r="AA272" i="36"/>
  <c r="AC187" i="36"/>
  <c r="AA121" i="36"/>
  <c r="AC14" i="36"/>
  <c r="AA181" i="36"/>
  <c r="AC266" i="36"/>
  <c r="AA69" i="36"/>
  <c r="AC117" i="36"/>
  <c r="AA269" i="36"/>
  <c r="AA120" i="36"/>
  <c r="AA27" i="36"/>
  <c r="AA267" i="36"/>
  <c r="AA118" i="36"/>
  <c r="AA182" i="36"/>
  <c r="AA70" i="36"/>
  <c r="AA180" i="36"/>
  <c r="AJ7" i="22"/>
  <c r="AH18" i="22"/>
  <c r="AI18" i="22" s="1"/>
  <c r="AH19" i="22"/>
  <c r="AI19" i="22" s="1"/>
  <c r="AH20" i="22"/>
  <c r="AI20" i="22" s="1"/>
  <c r="AF18" i="22"/>
  <c r="AG18" i="22" s="1"/>
  <c r="AF19" i="22"/>
  <c r="AG19" i="22" s="1"/>
  <c r="AF20" i="22"/>
  <c r="AG20" i="22" s="1"/>
  <c r="AH17" i="22"/>
  <c r="AI17" i="22" s="1"/>
  <c r="AF17" i="22"/>
  <c r="AG17" i="22" s="1"/>
  <c r="AH14" i="22"/>
  <c r="AI14" i="22" s="1"/>
  <c r="AH15" i="22"/>
  <c r="AI15" i="22" s="1"/>
  <c r="AH16" i="22"/>
  <c r="AJ16" i="22" s="1"/>
  <c r="AF14" i="22"/>
  <c r="AF15" i="22"/>
  <c r="AG15" i="22" s="1"/>
  <c r="AF16" i="22"/>
  <c r="AG16" i="22" s="1"/>
  <c r="AH13" i="22"/>
  <c r="AI13" i="22" s="1"/>
  <c r="AF13" i="22"/>
  <c r="AG13" i="22" s="1"/>
  <c r="AH12" i="22"/>
  <c r="AI12" i="22" s="1"/>
  <c r="AF12" i="22"/>
  <c r="AJ12" i="22" s="1"/>
  <c r="AH11" i="22"/>
  <c r="AI11" i="22" s="1"/>
  <c r="AF11" i="22"/>
  <c r="AJ11" i="22" s="1"/>
  <c r="AH10" i="22"/>
  <c r="AI10" i="22" s="1"/>
  <c r="AF10" i="22"/>
  <c r="AJ10" i="22" s="1"/>
  <c r="AH9" i="22"/>
  <c r="AI9" i="22" s="1"/>
  <c r="AF9" i="22"/>
  <c r="AG9" i="22" s="1"/>
  <c r="AH8" i="22"/>
  <c r="AI8" i="22" s="1"/>
  <c r="AF8" i="22"/>
  <c r="AG8" i="22" s="1"/>
  <c r="AH7" i="22"/>
  <c r="AI7" i="22" s="1"/>
  <c r="AF7" i="22"/>
  <c r="AG7" i="22" s="1"/>
  <c r="AH6" i="22"/>
  <c r="AI6" i="22" s="1"/>
  <c r="AF6" i="22"/>
  <c r="AG6" i="22" s="1"/>
  <c r="AH5" i="22"/>
  <c r="AI5" i="22" s="1"/>
  <c r="AF5" i="22"/>
  <c r="AG5" i="22" s="1"/>
  <c r="AG11" i="4"/>
  <c r="AG5" i="4"/>
  <c r="AE21" i="4"/>
  <c r="AE15" i="4"/>
  <c r="AE18" i="4"/>
  <c r="AE14" i="4"/>
  <c r="AE12" i="4"/>
  <c r="AE9" i="4"/>
  <c r="AE5" i="4"/>
  <c r="AE6" i="4"/>
  <c r="AH5" i="4"/>
  <c r="AH6" i="4"/>
  <c r="AH14" i="4"/>
  <c r="AH18" i="4"/>
  <c r="AF20" i="4"/>
  <c r="AG20" i="4" s="1"/>
  <c r="AF21" i="4"/>
  <c r="AG21" i="4" s="1"/>
  <c r="AF22" i="4"/>
  <c r="AG22" i="4" s="1"/>
  <c r="AD20" i="4"/>
  <c r="AH20" i="4" s="1"/>
  <c r="AD21" i="4"/>
  <c r="AH21" i="4" s="1"/>
  <c r="AD22" i="4"/>
  <c r="AE22" i="4" s="1"/>
  <c r="AF19" i="4"/>
  <c r="AG19" i="4" s="1"/>
  <c r="AD19" i="4"/>
  <c r="AH19" i="4" s="1"/>
  <c r="AF15" i="4"/>
  <c r="AG15" i="4" s="1"/>
  <c r="AF16" i="4"/>
  <c r="AG16" i="4" s="1"/>
  <c r="AF17" i="4"/>
  <c r="AG17" i="4" s="1"/>
  <c r="AF18" i="4"/>
  <c r="AG18" i="4" s="1"/>
  <c r="AD15" i="4"/>
  <c r="AH15" i="4" s="1"/>
  <c r="AD16" i="4"/>
  <c r="AE16" i="4" s="1"/>
  <c r="AD17" i="4"/>
  <c r="AH17" i="4" s="1"/>
  <c r="AD18" i="4"/>
  <c r="AF14" i="4"/>
  <c r="AG14" i="4" s="1"/>
  <c r="AD14" i="4"/>
  <c r="AF13" i="4"/>
  <c r="AG13" i="4" s="1"/>
  <c r="AF12" i="4"/>
  <c r="AH12" i="4" s="1"/>
  <c r="AD12" i="4"/>
  <c r="AD13" i="4"/>
  <c r="AE13" i="4" s="1"/>
  <c r="AF11" i="4"/>
  <c r="AD11" i="4"/>
  <c r="AE11" i="4" s="1"/>
  <c r="AF10" i="4"/>
  <c r="AG10" i="4" s="1"/>
  <c r="AD10" i="4"/>
  <c r="AE10" i="4" s="1"/>
  <c r="AF9" i="4"/>
  <c r="AG9" i="4" s="1"/>
  <c r="AF8" i="4"/>
  <c r="AG8" i="4" s="1"/>
  <c r="AD9" i="4"/>
  <c r="AH9" i="4" s="1"/>
  <c r="AD8" i="4"/>
  <c r="AH8" i="4" s="1"/>
  <c r="AF7" i="4"/>
  <c r="AG7" i="4" s="1"/>
  <c r="AD7" i="4"/>
  <c r="AH7" i="4" s="1"/>
  <c r="AF6" i="4"/>
  <c r="AG6" i="4" s="1"/>
  <c r="AD6" i="4"/>
  <c r="AF5" i="4"/>
  <c r="AD5" i="4"/>
  <c r="AF4" i="4"/>
  <c r="AG4" i="4" s="1"/>
  <c r="AD4" i="4"/>
  <c r="AE4" i="4" s="1"/>
  <c r="AJ14" i="22" l="1"/>
  <c r="AJ5" i="22"/>
  <c r="AJ20" i="22"/>
  <c r="AJ19" i="22"/>
  <c r="AJ18" i="22"/>
  <c r="AJ9" i="22"/>
  <c r="AJ8" i="22"/>
  <c r="AJ6" i="22"/>
  <c r="AG12" i="22"/>
  <c r="AJ17" i="22"/>
  <c r="AG11" i="22"/>
  <c r="AJ13" i="22"/>
  <c r="AG14" i="22"/>
  <c r="AJ15" i="22"/>
  <c r="AI16" i="22"/>
  <c r="AG10" i="22"/>
  <c r="AH13" i="4"/>
  <c r="AG12" i="4"/>
  <c r="AH4" i="4"/>
  <c r="AH22" i="4"/>
  <c r="AH10" i="4"/>
  <c r="AE8" i="4"/>
  <c r="AE20" i="4"/>
  <c r="AE7" i="4"/>
  <c r="AH11" i="4"/>
  <c r="AE19" i="4"/>
  <c r="AH16" i="4"/>
  <c r="AE17" i="4"/>
  <c r="AJ12" i="3" l="1"/>
  <c r="AJ13" i="3"/>
  <c r="AJ16" i="3"/>
  <c r="AJ17" i="3"/>
  <c r="AI20" i="3"/>
  <c r="AG20" i="3"/>
  <c r="AI16" i="3"/>
  <c r="AI18" i="3"/>
  <c r="AG16" i="3"/>
  <c r="AG17" i="3"/>
  <c r="AG18" i="3"/>
  <c r="AI13" i="3"/>
  <c r="AG13" i="3"/>
  <c r="AG9" i="3"/>
  <c r="AH20" i="3"/>
  <c r="AH21" i="3"/>
  <c r="AI21" i="3" s="1"/>
  <c r="AH22" i="3"/>
  <c r="AI22" i="3" s="1"/>
  <c r="AF20" i="3"/>
  <c r="AJ20" i="3" s="1"/>
  <c r="AF21" i="3"/>
  <c r="AG21" i="3" s="1"/>
  <c r="AF22" i="3"/>
  <c r="AG22" i="3" s="1"/>
  <c r="AH19" i="3"/>
  <c r="AI19" i="3" s="1"/>
  <c r="AF19" i="3"/>
  <c r="AJ19" i="3" s="1"/>
  <c r="AH16" i="3"/>
  <c r="AH17" i="3"/>
  <c r="AI17" i="3" s="1"/>
  <c r="AH18" i="3"/>
  <c r="AF16" i="3"/>
  <c r="AF17" i="3"/>
  <c r="AF18" i="3"/>
  <c r="AJ18" i="3" s="1"/>
  <c r="AH15" i="3"/>
  <c r="AI15" i="3" s="1"/>
  <c r="AF15" i="3"/>
  <c r="AG15" i="3" s="1"/>
  <c r="AH14" i="3"/>
  <c r="AI14" i="3" s="1"/>
  <c r="AF14" i="3"/>
  <c r="AG14" i="3" s="1"/>
  <c r="AH13" i="3"/>
  <c r="AF13" i="3"/>
  <c r="AH12" i="3"/>
  <c r="AI12" i="3" s="1"/>
  <c r="AF12" i="3"/>
  <c r="AG12" i="3" s="1"/>
  <c r="AH11" i="3"/>
  <c r="AI11" i="3" s="1"/>
  <c r="AF11" i="3"/>
  <c r="AG11" i="3" s="1"/>
  <c r="AH10" i="3"/>
  <c r="AI10" i="3" s="1"/>
  <c r="AF10" i="3"/>
  <c r="AG10" i="3" s="1"/>
  <c r="AH9" i="3"/>
  <c r="AI9" i="3" s="1"/>
  <c r="AF9" i="3"/>
  <c r="AJ9" i="3" s="1"/>
  <c r="AH8" i="3"/>
  <c r="AI8" i="3" s="1"/>
  <c r="AF8" i="3"/>
  <c r="AJ8" i="3" s="1"/>
  <c r="AH7" i="3"/>
  <c r="AI7" i="3" s="1"/>
  <c r="AF7" i="3"/>
  <c r="AG7" i="3" s="1"/>
  <c r="AH6" i="3"/>
  <c r="AI6" i="3" s="1"/>
  <c r="AF6" i="3"/>
  <c r="AJ6" i="3" s="1"/>
  <c r="AH5" i="3"/>
  <c r="AI5" i="3" s="1"/>
  <c r="AF5" i="3"/>
  <c r="AG5" i="3" s="1"/>
  <c r="AG24" i="1"/>
  <c r="AG25" i="1"/>
  <c r="AG22" i="1"/>
  <c r="AI21" i="1"/>
  <c r="AI18" i="1"/>
  <c r="AI19" i="1"/>
  <c r="AG18" i="1"/>
  <c r="AG19" i="1"/>
  <c r="AG16" i="1"/>
  <c r="AI14" i="1"/>
  <c r="AG15" i="1"/>
  <c r="AI13" i="1"/>
  <c r="AI11" i="1"/>
  <c r="AG11" i="1"/>
  <c r="AG10" i="1"/>
  <c r="AI9" i="1"/>
  <c r="AG8" i="1"/>
  <c r="AI7" i="1"/>
  <c r="AJ8" i="1"/>
  <c r="AJ24" i="1"/>
  <c r="AH23" i="1"/>
  <c r="AI23" i="1" s="1"/>
  <c r="AH24" i="1"/>
  <c r="AI24" i="1" s="1"/>
  <c r="AH25" i="1"/>
  <c r="AI25" i="1" s="1"/>
  <c r="AH26" i="1"/>
  <c r="AI26" i="1" s="1"/>
  <c r="AF23" i="1"/>
  <c r="AG23" i="1" s="1"/>
  <c r="AF24" i="1"/>
  <c r="AF25" i="1"/>
  <c r="AJ25" i="1" s="1"/>
  <c r="AF26" i="1"/>
  <c r="AJ26" i="1" s="1"/>
  <c r="AH22" i="1"/>
  <c r="AI22" i="1" s="1"/>
  <c r="AF22" i="1"/>
  <c r="AH18" i="1"/>
  <c r="AH19" i="1"/>
  <c r="AH20" i="1"/>
  <c r="AI20" i="1" s="1"/>
  <c r="AH21" i="1"/>
  <c r="AF18" i="1"/>
  <c r="AJ18" i="1" s="1"/>
  <c r="AF19" i="1"/>
  <c r="AJ19" i="1" s="1"/>
  <c r="AF20" i="1"/>
  <c r="AJ20" i="1" s="1"/>
  <c r="AF21" i="1"/>
  <c r="AG21" i="1" s="1"/>
  <c r="AH17" i="1"/>
  <c r="AI17" i="1" s="1"/>
  <c r="AF17" i="1"/>
  <c r="AJ17" i="1" s="1"/>
  <c r="AH16" i="1"/>
  <c r="AJ16" i="1" s="1"/>
  <c r="AF16" i="1"/>
  <c r="AH14" i="1"/>
  <c r="AH15" i="1"/>
  <c r="AI15" i="1" s="1"/>
  <c r="AF14" i="1"/>
  <c r="AG14" i="1" s="1"/>
  <c r="AF15" i="1"/>
  <c r="AH13" i="1"/>
  <c r="AF13" i="1"/>
  <c r="AJ13" i="1" s="1"/>
  <c r="AH12" i="1"/>
  <c r="AI12" i="1" s="1"/>
  <c r="AF12" i="1"/>
  <c r="AG12" i="1" s="1"/>
  <c r="AH11" i="1"/>
  <c r="AF11" i="1"/>
  <c r="AJ11" i="1" s="1"/>
  <c r="AH10" i="1"/>
  <c r="AI10" i="1" s="1"/>
  <c r="AF10" i="1"/>
  <c r="AH9" i="1"/>
  <c r="AF9" i="1"/>
  <c r="AG9" i="1" s="1"/>
  <c r="AH8" i="1"/>
  <c r="AI8" i="1" s="1"/>
  <c r="AF8" i="1"/>
  <c r="AH7" i="1"/>
  <c r="AF7" i="1"/>
  <c r="AG7" i="1" s="1"/>
  <c r="AH6" i="1"/>
  <c r="AJ6" i="1" s="1"/>
  <c r="AF6" i="1"/>
  <c r="AG6" i="1" s="1"/>
  <c r="AI18" i="2"/>
  <c r="AI19" i="2"/>
  <c r="AI20" i="2"/>
  <c r="AI16" i="2"/>
  <c r="AI14" i="2"/>
  <c r="AI10" i="2"/>
  <c r="AI11" i="2"/>
  <c r="AI5" i="2"/>
  <c r="AG22" i="2"/>
  <c r="AG23" i="2"/>
  <c r="AG25" i="2"/>
  <c r="AG26" i="2"/>
  <c r="AG17" i="2"/>
  <c r="AG14" i="2"/>
  <c r="AG15" i="2"/>
  <c r="AG13" i="2"/>
  <c r="AG8" i="2"/>
  <c r="AJ8" i="2"/>
  <c r="AJ17" i="2"/>
  <c r="AJ25" i="2"/>
  <c r="AJ26" i="2"/>
  <c r="AJ5" i="2"/>
  <c r="AH23" i="2"/>
  <c r="AI23" i="2" s="1"/>
  <c r="AH24" i="2"/>
  <c r="AI24" i="2" s="1"/>
  <c r="AH25" i="2"/>
  <c r="AI25" i="2" s="1"/>
  <c r="AH26" i="2"/>
  <c r="AI26" i="2" s="1"/>
  <c r="AF23" i="2"/>
  <c r="AJ23" i="2" s="1"/>
  <c r="AF24" i="2"/>
  <c r="AG24" i="2" s="1"/>
  <c r="AF25" i="2"/>
  <c r="AF26" i="2"/>
  <c r="AH22" i="2"/>
  <c r="AI22" i="2" s="1"/>
  <c r="AF22" i="2"/>
  <c r="AJ22" i="2" s="1"/>
  <c r="AH21" i="2"/>
  <c r="AI21" i="2" s="1"/>
  <c r="AF21" i="2"/>
  <c r="AG21" i="2" s="1"/>
  <c r="AH18" i="2"/>
  <c r="AH19" i="2"/>
  <c r="AH20" i="2"/>
  <c r="AF18" i="2"/>
  <c r="AG18" i="2" s="1"/>
  <c r="AF19" i="2"/>
  <c r="AG19" i="2" s="1"/>
  <c r="AF20" i="2"/>
  <c r="AG20" i="2" s="1"/>
  <c r="AH17" i="2"/>
  <c r="AI17" i="2" s="1"/>
  <c r="AF17" i="2"/>
  <c r="AH16" i="2"/>
  <c r="AF16" i="2"/>
  <c r="AJ16" i="2" s="1"/>
  <c r="AH14" i="2"/>
  <c r="AJ14" i="2" s="1"/>
  <c r="AH15" i="2"/>
  <c r="AI15" i="2" s="1"/>
  <c r="AF14" i="2"/>
  <c r="AF15" i="2"/>
  <c r="AH13" i="2"/>
  <c r="AI13" i="2" s="1"/>
  <c r="AF13" i="2"/>
  <c r="AJ13" i="2" s="1"/>
  <c r="AH12" i="2"/>
  <c r="AI12" i="2" s="1"/>
  <c r="AF12" i="2"/>
  <c r="AG12" i="2" s="1"/>
  <c r="AH11" i="2"/>
  <c r="AF11" i="2"/>
  <c r="AG11" i="2" s="1"/>
  <c r="AH10" i="2"/>
  <c r="AF10" i="2"/>
  <c r="AG10" i="2" s="1"/>
  <c r="AH9" i="2"/>
  <c r="AI9" i="2" s="1"/>
  <c r="AF9" i="2"/>
  <c r="AG9" i="2" s="1"/>
  <c r="AH8" i="2"/>
  <c r="AI8" i="2" s="1"/>
  <c r="AF8" i="2"/>
  <c r="AH7" i="2"/>
  <c r="AI7" i="2" s="1"/>
  <c r="AF7" i="2"/>
  <c r="AG7" i="2" s="1"/>
  <c r="AH6" i="2"/>
  <c r="AI6" i="2" s="1"/>
  <c r="AF6" i="2"/>
  <c r="AG6" i="2" s="1"/>
  <c r="AH5" i="2"/>
  <c r="AG5" i="2"/>
  <c r="AG17" i="11"/>
  <c r="AG12" i="11"/>
  <c r="AG13" i="11"/>
  <c r="AG11" i="11"/>
  <c r="AG6" i="11"/>
  <c r="AG5" i="11"/>
  <c r="AE22" i="11"/>
  <c r="AE23" i="11"/>
  <c r="AE24" i="11"/>
  <c r="AE19" i="11"/>
  <c r="AE20" i="11"/>
  <c r="AE17" i="11"/>
  <c r="AE12" i="11"/>
  <c r="AE14" i="11"/>
  <c r="AE15" i="11"/>
  <c r="AE7" i="11"/>
  <c r="AE6" i="11"/>
  <c r="AE5" i="11"/>
  <c r="AF23" i="11"/>
  <c r="AG23" i="11" s="1"/>
  <c r="AF24" i="11"/>
  <c r="AG24" i="11" s="1"/>
  <c r="AF25" i="11"/>
  <c r="AH25" i="11" s="1"/>
  <c r="AF26" i="11"/>
  <c r="AG26" i="11" s="1"/>
  <c r="AD23" i="11"/>
  <c r="AD24" i="11"/>
  <c r="AD25" i="11"/>
  <c r="AE25" i="11" s="1"/>
  <c r="AD26" i="11"/>
  <c r="AF22" i="11"/>
  <c r="AD22" i="11"/>
  <c r="AF21" i="11"/>
  <c r="AG21" i="11" s="1"/>
  <c r="AD21" i="11"/>
  <c r="AE21" i="11" s="1"/>
  <c r="AF18" i="11"/>
  <c r="AG18" i="11" s="1"/>
  <c r="AF19" i="11"/>
  <c r="AG19" i="11" s="1"/>
  <c r="AF20" i="11"/>
  <c r="AG20" i="11" s="1"/>
  <c r="AD18" i="11"/>
  <c r="AE18" i="11" s="1"/>
  <c r="AD19" i="11"/>
  <c r="AD20" i="11"/>
  <c r="AF17" i="11"/>
  <c r="AD17" i="11"/>
  <c r="AF14" i="11"/>
  <c r="AG14" i="11" s="1"/>
  <c r="AF15" i="11"/>
  <c r="AF16" i="11"/>
  <c r="AG16" i="11" s="1"/>
  <c r="AD14" i="11"/>
  <c r="AH14" i="11" s="1"/>
  <c r="AD15" i="11"/>
  <c r="AD16" i="11"/>
  <c r="AH16" i="11" s="1"/>
  <c r="AF13" i="11"/>
  <c r="AD13" i="11"/>
  <c r="AH13" i="11" s="1"/>
  <c r="AF12" i="11"/>
  <c r="AD12" i="11"/>
  <c r="AF11" i="11"/>
  <c r="AD11" i="11"/>
  <c r="AE11" i="11" s="1"/>
  <c r="AH12" i="11"/>
  <c r="AF10" i="11"/>
  <c r="AG10" i="11" s="1"/>
  <c r="AD10" i="11"/>
  <c r="AH10" i="11" s="1"/>
  <c r="AF9" i="11"/>
  <c r="AG9" i="11" s="1"/>
  <c r="AD9" i="11"/>
  <c r="AE9" i="11" s="1"/>
  <c r="AF8" i="11"/>
  <c r="AG8" i="11" s="1"/>
  <c r="AD8" i="11"/>
  <c r="AE8" i="11" s="1"/>
  <c r="AF7" i="11"/>
  <c r="AH7" i="11" s="1"/>
  <c r="AD7" i="11"/>
  <c r="AH17" i="11"/>
  <c r="AH19" i="11"/>
  <c r="AH20" i="11"/>
  <c r="AH23" i="11"/>
  <c r="AF6" i="11"/>
  <c r="AD6" i="11"/>
  <c r="AH6" i="11" s="1"/>
  <c r="AF5" i="11"/>
  <c r="AD5" i="11"/>
  <c r="AH5" i="11" s="1"/>
  <c r="AD23" i="13"/>
  <c r="AE23" i="13" s="1"/>
  <c r="AD24" i="13"/>
  <c r="AE24" i="13" s="1"/>
  <c r="AD25" i="13"/>
  <c r="AE25" i="13" s="1"/>
  <c r="AD26" i="13"/>
  <c r="AE26" i="13" s="1"/>
  <c r="AB23" i="13"/>
  <c r="AC23" i="13" s="1"/>
  <c r="AB24" i="13"/>
  <c r="AB25" i="13"/>
  <c r="AB26" i="13"/>
  <c r="AD22" i="13"/>
  <c r="AE22" i="13" s="1"/>
  <c r="AB22" i="13"/>
  <c r="AC22" i="13" s="1"/>
  <c r="AD19" i="13"/>
  <c r="AE19" i="13" s="1"/>
  <c r="AD20" i="13"/>
  <c r="AD21" i="13"/>
  <c r="AE21" i="13" s="1"/>
  <c r="AB19" i="13"/>
  <c r="AB20" i="13"/>
  <c r="AC20" i="13" s="1"/>
  <c r="AB21" i="13"/>
  <c r="AC21" i="13" s="1"/>
  <c r="AD18" i="13"/>
  <c r="AE18" i="13" s="1"/>
  <c r="AB18" i="13"/>
  <c r="AC18" i="13" s="1"/>
  <c r="AD17" i="13"/>
  <c r="AE17" i="13" s="1"/>
  <c r="AB17" i="13"/>
  <c r="AC17" i="13" s="1"/>
  <c r="AD16" i="13"/>
  <c r="AE16" i="13" s="1"/>
  <c r="AB16" i="13"/>
  <c r="AD15" i="13"/>
  <c r="AE15" i="13" s="1"/>
  <c r="AB15" i="13"/>
  <c r="AF15" i="13" s="1"/>
  <c r="AD12" i="13"/>
  <c r="AE12" i="13" s="1"/>
  <c r="AB12" i="13"/>
  <c r="AC12" i="13" s="1"/>
  <c r="AD14" i="13"/>
  <c r="AE14" i="13" s="1"/>
  <c r="AB14" i="13"/>
  <c r="AC14" i="13" s="1"/>
  <c r="AD13" i="13"/>
  <c r="AE13" i="13" s="1"/>
  <c r="AB13" i="13"/>
  <c r="AF13" i="13" s="1"/>
  <c r="AD11" i="13"/>
  <c r="AE11" i="13" s="1"/>
  <c r="AB11" i="13"/>
  <c r="AD10" i="13"/>
  <c r="AE10" i="13" s="1"/>
  <c r="AB10" i="13"/>
  <c r="AD9" i="13"/>
  <c r="AE9" i="13" s="1"/>
  <c r="AB9" i="13"/>
  <c r="AD8" i="13"/>
  <c r="AE8" i="13" s="1"/>
  <c r="AB8" i="13"/>
  <c r="AC8" i="13" s="1"/>
  <c r="AD7" i="13"/>
  <c r="AE7" i="13" s="1"/>
  <c r="AB7" i="13"/>
  <c r="AD6" i="13"/>
  <c r="AE6" i="13" s="1"/>
  <c r="AB6" i="13"/>
  <c r="AF6" i="13" s="1"/>
  <c r="AD27" i="20"/>
  <c r="AE27" i="20" s="1"/>
  <c r="AB27" i="20"/>
  <c r="AC27" i="20" s="1"/>
  <c r="AD22" i="20"/>
  <c r="AE22" i="20" s="1"/>
  <c r="AB22" i="20"/>
  <c r="AC22" i="20" s="1"/>
  <c r="AD26" i="20"/>
  <c r="AE26" i="20" s="1"/>
  <c r="AB26" i="20"/>
  <c r="AC26" i="20" s="1"/>
  <c r="AD25" i="20"/>
  <c r="AE25" i="20" s="1"/>
  <c r="AB25" i="20"/>
  <c r="AC25" i="20" s="1"/>
  <c r="AD24" i="20"/>
  <c r="AE24" i="20" s="1"/>
  <c r="AB24" i="20"/>
  <c r="AC24" i="20" s="1"/>
  <c r="AD23" i="20"/>
  <c r="AE23" i="20" s="1"/>
  <c r="AB23" i="20"/>
  <c r="AF23" i="20" s="1"/>
  <c r="AD21" i="20"/>
  <c r="AE21" i="20" s="1"/>
  <c r="AB21" i="20"/>
  <c r="AD20" i="20"/>
  <c r="AE20" i="20" s="1"/>
  <c r="AB20" i="20"/>
  <c r="AC20" i="20" s="1"/>
  <c r="AD19" i="20"/>
  <c r="AE19" i="20" s="1"/>
  <c r="AB19" i="20"/>
  <c r="AC19" i="20" s="1"/>
  <c r="AD18" i="20"/>
  <c r="AE18" i="20" s="1"/>
  <c r="AB18" i="20"/>
  <c r="AC18" i="20" s="1"/>
  <c r="AD17" i="20"/>
  <c r="AE17" i="20" s="1"/>
  <c r="AB17" i="20"/>
  <c r="AD16" i="20"/>
  <c r="AE16" i="20" s="1"/>
  <c r="AB16" i="20"/>
  <c r="AF16" i="20" s="1"/>
  <c r="AD15" i="20"/>
  <c r="AE15" i="20" s="1"/>
  <c r="AB15" i="20"/>
  <c r="AD13" i="20"/>
  <c r="AE13" i="20" s="1"/>
  <c r="AB13" i="20"/>
  <c r="AC13" i="20" s="1"/>
  <c r="AD14" i="20"/>
  <c r="AE14" i="20" s="1"/>
  <c r="AB14" i="20"/>
  <c r="AC14" i="20" s="1"/>
  <c r="AD12" i="20"/>
  <c r="AE12" i="20" s="1"/>
  <c r="AB12" i="20"/>
  <c r="AC12" i="20" s="1"/>
  <c r="AD11" i="20"/>
  <c r="AE11" i="20" s="1"/>
  <c r="AB11" i="20"/>
  <c r="AD9" i="20"/>
  <c r="AE9" i="20" s="1"/>
  <c r="AB9" i="20"/>
  <c r="AC9" i="20" s="1"/>
  <c r="J8" i="20"/>
  <c r="AD8" i="20" s="1"/>
  <c r="AE8" i="20" s="1"/>
  <c r="AB8" i="20"/>
  <c r="AC8" i="20" s="1"/>
  <c r="AD10" i="20"/>
  <c r="AE10" i="20" s="1"/>
  <c r="AB10" i="20"/>
  <c r="AC10" i="20" s="1"/>
  <c r="AD7" i="20"/>
  <c r="AE7" i="20" s="1"/>
  <c r="AB7" i="20"/>
  <c r="AC7" i="20" s="1"/>
  <c r="AD6" i="20"/>
  <c r="AE6" i="20" s="1"/>
  <c r="AB6" i="20"/>
  <c r="AF6" i="20" s="1"/>
  <c r="AF27" i="7"/>
  <c r="AG27" i="7" s="1"/>
  <c r="AF28" i="7"/>
  <c r="AG28" i="7" s="1"/>
  <c r="AD27" i="7"/>
  <c r="AE27" i="7" s="1"/>
  <c r="AD28" i="7"/>
  <c r="AE28" i="7" s="1"/>
  <c r="AF26" i="7"/>
  <c r="AG26" i="7" s="1"/>
  <c r="AD26" i="7"/>
  <c r="AF23" i="7"/>
  <c r="AD23" i="7"/>
  <c r="AE23" i="7" s="1"/>
  <c r="AF25" i="7"/>
  <c r="AG25" i="7" s="1"/>
  <c r="AD25" i="7"/>
  <c r="AF24" i="7"/>
  <c r="AG24" i="7" s="1"/>
  <c r="AD24" i="7"/>
  <c r="AE24" i="7" s="1"/>
  <c r="AF17" i="7"/>
  <c r="AG17" i="7" s="1"/>
  <c r="AD17" i="7"/>
  <c r="AE17" i="7" s="1"/>
  <c r="AF19" i="7"/>
  <c r="AG19" i="7" s="1"/>
  <c r="AF20" i="7"/>
  <c r="AF21" i="7"/>
  <c r="AG21" i="7" s="1"/>
  <c r="AF22" i="7"/>
  <c r="AD19" i="7"/>
  <c r="AD20" i="7"/>
  <c r="AE20" i="7" s="1"/>
  <c r="AD21" i="7"/>
  <c r="AE21" i="7" s="1"/>
  <c r="AD22" i="7"/>
  <c r="AE22" i="7" s="1"/>
  <c r="AF18" i="7"/>
  <c r="AG18" i="7" s="1"/>
  <c r="AD18" i="7"/>
  <c r="AE18" i="7" s="1"/>
  <c r="AF15" i="7"/>
  <c r="AG15" i="7" s="1"/>
  <c r="AF16" i="7"/>
  <c r="AG16" i="7" s="1"/>
  <c r="AD15" i="7"/>
  <c r="AE15" i="7" s="1"/>
  <c r="AD16" i="7"/>
  <c r="AF14" i="7"/>
  <c r="AG14" i="7" s="1"/>
  <c r="AD14" i="7"/>
  <c r="AE14" i="7" s="1"/>
  <c r="AF13" i="7"/>
  <c r="AG13" i="7" s="1"/>
  <c r="AD13" i="7"/>
  <c r="AE13" i="7" s="1"/>
  <c r="AF12" i="7"/>
  <c r="AG12" i="7" s="1"/>
  <c r="AD12" i="7"/>
  <c r="AF10" i="7"/>
  <c r="AG10" i="7" s="1"/>
  <c r="AD10" i="7"/>
  <c r="AE10" i="7" s="1"/>
  <c r="AF11" i="7"/>
  <c r="AG11" i="7" s="1"/>
  <c r="AD11" i="7"/>
  <c r="AE11" i="7" s="1"/>
  <c r="AF9" i="7"/>
  <c r="AG9" i="7" s="1"/>
  <c r="AE9" i="7"/>
  <c r="AF8" i="7"/>
  <c r="AG8" i="7" s="1"/>
  <c r="AD8" i="7"/>
  <c r="AF7" i="7"/>
  <c r="AG7" i="7" s="1"/>
  <c r="AD7" i="7"/>
  <c r="AE7" i="7" s="1"/>
  <c r="AF6" i="7"/>
  <c r="AG6" i="7" s="1"/>
  <c r="AD6" i="7"/>
  <c r="AE6" i="7" s="1"/>
  <c r="AD26" i="19"/>
  <c r="AE26" i="19" s="1"/>
  <c r="AD27" i="19"/>
  <c r="AE27" i="19" s="1"/>
  <c r="AD28" i="19"/>
  <c r="AE28" i="19" s="1"/>
  <c r="AD29" i="19"/>
  <c r="AE29" i="19" s="1"/>
  <c r="AD30" i="19"/>
  <c r="AE30" i="19" s="1"/>
  <c r="AB26" i="19"/>
  <c r="AC26" i="19" s="1"/>
  <c r="AB27" i="19"/>
  <c r="AB28" i="19"/>
  <c r="AF28" i="19" s="1"/>
  <c r="AB29" i="19"/>
  <c r="AF29" i="19" s="1"/>
  <c r="AB30" i="19"/>
  <c r="AC30" i="19" s="1"/>
  <c r="AD25" i="19"/>
  <c r="AE25" i="19" s="1"/>
  <c r="AB25" i="19"/>
  <c r="AF25" i="19" s="1"/>
  <c r="AD18" i="19"/>
  <c r="AE18" i="19" s="1"/>
  <c r="AB18" i="19"/>
  <c r="AC18" i="19" s="1"/>
  <c r="AD24" i="19"/>
  <c r="AE24" i="19" s="1"/>
  <c r="AB24" i="19"/>
  <c r="AD23" i="19"/>
  <c r="AE23" i="19" s="1"/>
  <c r="AB23" i="19"/>
  <c r="AC23" i="19" s="1"/>
  <c r="AD15" i="19"/>
  <c r="AE15" i="19" s="1"/>
  <c r="AB15" i="19"/>
  <c r="AF15" i="19" s="1"/>
  <c r="AD20" i="19"/>
  <c r="AE20" i="19" s="1"/>
  <c r="AD21" i="19"/>
  <c r="AD22" i="19"/>
  <c r="AE22" i="19" s="1"/>
  <c r="AB20" i="19"/>
  <c r="AC20" i="19" s="1"/>
  <c r="AB21" i="19"/>
  <c r="AC21" i="19" s="1"/>
  <c r="AB22" i="19"/>
  <c r="AD19" i="19"/>
  <c r="AE19" i="19" s="1"/>
  <c r="AB19" i="19"/>
  <c r="AC19" i="19" s="1"/>
  <c r="AD17" i="19"/>
  <c r="AE17" i="19" s="1"/>
  <c r="AB17" i="19"/>
  <c r="AF17" i="19" s="1"/>
  <c r="AD16" i="19"/>
  <c r="AE16" i="19" s="1"/>
  <c r="AB16" i="19"/>
  <c r="AF16" i="19" s="1"/>
  <c r="AD11" i="19"/>
  <c r="AE11" i="19" s="1"/>
  <c r="AB11" i="19"/>
  <c r="AD13" i="19"/>
  <c r="AE13" i="19" s="1"/>
  <c r="AD14" i="19"/>
  <c r="AE14" i="19" s="1"/>
  <c r="AB13" i="19"/>
  <c r="AB14" i="19"/>
  <c r="AC14" i="19" s="1"/>
  <c r="AD12" i="19"/>
  <c r="AE12" i="19" s="1"/>
  <c r="AB12" i="19"/>
  <c r="AD9" i="19"/>
  <c r="AE9" i="19" s="1"/>
  <c r="AB9" i="19"/>
  <c r="AF9" i="19" s="1"/>
  <c r="AD8" i="19"/>
  <c r="AE8" i="19" s="1"/>
  <c r="AB8" i="19"/>
  <c r="AF8" i="19" s="1"/>
  <c r="AD10" i="19"/>
  <c r="AE10" i="19" s="1"/>
  <c r="AB10" i="19"/>
  <c r="AD7" i="19"/>
  <c r="AE7" i="19" s="1"/>
  <c r="AB7" i="19"/>
  <c r="AF7" i="19" s="1"/>
  <c r="AD6" i="19"/>
  <c r="AE6" i="19" s="1"/>
  <c r="AB6" i="19"/>
  <c r="AC6" i="19" s="1"/>
  <c r="AE20" i="18"/>
  <c r="AE21" i="18"/>
  <c r="AE22" i="18"/>
  <c r="AE17" i="18"/>
  <c r="AE23" i="18"/>
  <c r="AE24" i="18"/>
  <c r="AE18" i="18"/>
  <c r="AC20" i="18"/>
  <c r="AC21" i="18"/>
  <c r="AC22" i="18"/>
  <c r="AC17" i="18"/>
  <c r="AC23" i="18"/>
  <c r="AC24" i="18"/>
  <c r="AC18" i="18"/>
  <c r="AE19" i="18"/>
  <c r="AC19" i="18"/>
  <c r="AD26" i="18"/>
  <c r="AE26" i="18" s="1"/>
  <c r="AD27" i="18"/>
  <c r="AE27" i="18" s="1"/>
  <c r="AD28" i="18"/>
  <c r="AE28" i="18" s="1"/>
  <c r="AD29" i="18"/>
  <c r="AE29" i="18" s="1"/>
  <c r="AD30" i="18"/>
  <c r="AE30" i="18" s="1"/>
  <c r="AB26" i="18"/>
  <c r="AB27" i="18"/>
  <c r="AB28" i="18"/>
  <c r="AC28" i="18" s="1"/>
  <c r="AB29" i="18"/>
  <c r="AC29" i="18" s="1"/>
  <c r="AB30" i="18"/>
  <c r="AD25" i="18"/>
  <c r="AE25" i="18" s="1"/>
  <c r="AB25" i="18"/>
  <c r="AF25" i="18" s="1"/>
  <c r="AD18" i="18"/>
  <c r="AB18" i="18"/>
  <c r="AD24" i="18"/>
  <c r="AB24" i="18"/>
  <c r="AF24" i="18" s="1"/>
  <c r="AD23" i="18"/>
  <c r="AB23" i="18"/>
  <c r="AD17" i="18"/>
  <c r="AB17" i="18"/>
  <c r="AD22" i="18"/>
  <c r="AD21" i="18"/>
  <c r="AD20" i="18"/>
  <c r="AB20" i="18"/>
  <c r="AF20" i="18" s="1"/>
  <c r="AB21" i="18"/>
  <c r="AB22" i="18"/>
  <c r="AD19" i="18"/>
  <c r="AB19" i="18"/>
  <c r="AF19" i="18" s="1"/>
  <c r="AD16" i="18"/>
  <c r="AE16" i="18" s="1"/>
  <c r="AB16" i="18"/>
  <c r="AC16" i="18" s="1"/>
  <c r="AD15" i="18"/>
  <c r="AE15" i="18" s="1"/>
  <c r="AB15" i="18"/>
  <c r="AC15" i="18" s="1"/>
  <c r="AD14" i="18"/>
  <c r="AB14" i="18"/>
  <c r="AC14" i="18" s="1"/>
  <c r="AD13" i="18"/>
  <c r="AE13" i="18" s="1"/>
  <c r="AB13" i="18"/>
  <c r="AC13" i="18" s="1"/>
  <c r="AD11" i="18"/>
  <c r="AE11" i="18" s="1"/>
  <c r="AB11" i="18"/>
  <c r="AD12" i="18"/>
  <c r="AE12" i="18" s="1"/>
  <c r="AB12" i="18"/>
  <c r="AC12" i="18" s="1"/>
  <c r="AD10" i="18"/>
  <c r="AE10" i="18" s="1"/>
  <c r="AD9" i="18"/>
  <c r="AE9" i="18" s="1"/>
  <c r="AB10" i="18"/>
  <c r="AC10" i="18" s="1"/>
  <c r="AB9" i="18"/>
  <c r="AD8" i="18"/>
  <c r="AE8" i="18" s="1"/>
  <c r="AB8" i="18"/>
  <c r="AD7" i="18"/>
  <c r="AE7" i="18" s="1"/>
  <c r="AB7" i="18"/>
  <c r="AF7" i="18" s="1"/>
  <c r="AD25" i="17"/>
  <c r="AD26" i="17"/>
  <c r="AE26" i="17" s="1"/>
  <c r="AD27" i="17"/>
  <c r="AE27" i="17" s="1"/>
  <c r="AD28" i="17"/>
  <c r="AE28" i="17" s="1"/>
  <c r="AD29" i="17"/>
  <c r="AB25" i="17"/>
  <c r="AC25" i="17" s="1"/>
  <c r="AB26" i="17"/>
  <c r="AC26" i="17" s="1"/>
  <c r="AB27" i="17"/>
  <c r="AC27" i="17" s="1"/>
  <c r="AB28" i="17"/>
  <c r="AC28" i="17" s="1"/>
  <c r="AB29" i="17"/>
  <c r="AC29" i="17" s="1"/>
  <c r="AD24" i="17"/>
  <c r="AE24" i="17" s="1"/>
  <c r="AB24" i="17"/>
  <c r="AC24" i="17" s="1"/>
  <c r="AD19" i="17"/>
  <c r="AE19" i="17" s="1"/>
  <c r="AD20" i="17"/>
  <c r="AE20" i="17" s="1"/>
  <c r="AD21" i="17"/>
  <c r="AE21" i="17" s="1"/>
  <c r="AD22" i="17"/>
  <c r="AE22" i="17" s="1"/>
  <c r="AD23" i="17"/>
  <c r="AE23" i="17" s="1"/>
  <c r="AB19" i="17"/>
  <c r="AB20" i="17"/>
  <c r="AC20" i="17" s="1"/>
  <c r="AB21" i="17"/>
  <c r="AC21" i="17" s="1"/>
  <c r="AB22" i="17"/>
  <c r="AB23" i="17"/>
  <c r="AD18" i="17"/>
  <c r="AE18" i="17" s="1"/>
  <c r="AB18" i="17"/>
  <c r="AC18" i="17" s="1"/>
  <c r="AD13" i="17"/>
  <c r="AE13" i="17" s="1"/>
  <c r="AB13" i="17"/>
  <c r="AD15" i="17"/>
  <c r="AD16" i="17"/>
  <c r="AE16" i="17" s="1"/>
  <c r="AD17" i="17"/>
  <c r="AE17" i="17" s="1"/>
  <c r="AB15" i="17"/>
  <c r="AC15" i="17" s="1"/>
  <c r="AB16" i="17"/>
  <c r="AC16" i="17" s="1"/>
  <c r="AB17" i="17"/>
  <c r="AF17" i="17" s="1"/>
  <c r="AD14" i="17"/>
  <c r="AE14" i="17" s="1"/>
  <c r="AB14" i="17"/>
  <c r="AC14" i="17" s="1"/>
  <c r="AD12" i="17"/>
  <c r="AE12" i="17" s="1"/>
  <c r="AB12" i="17"/>
  <c r="AC12" i="17" s="1"/>
  <c r="AD11" i="17"/>
  <c r="AE11" i="17" s="1"/>
  <c r="AB11" i="17"/>
  <c r="AD10" i="17"/>
  <c r="AE10" i="17" s="1"/>
  <c r="AB10" i="17"/>
  <c r="AC10" i="17" s="1"/>
  <c r="AB9" i="17"/>
  <c r="AC9" i="17" s="1"/>
  <c r="AD9" i="17"/>
  <c r="AE9" i="17" s="1"/>
  <c r="AD8" i="17"/>
  <c r="AE8" i="17" s="1"/>
  <c r="AB8" i="17"/>
  <c r="AC8" i="17" s="1"/>
  <c r="AD7" i="17"/>
  <c r="AE7" i="17" s="1"/>
  <c r="AB7" i="17"/>
  <c r="AC7" i="17" s="1"/>
  <c r="AD6" i="17"/>
  <c r="AE6" i="17" s="1"/>
  <c r="AB6" i="17"/>
  <c r="AB19" i="16"/>
  <c r="AF19" i="16" s="1"/>
  <c r="AF25" i="16"/>
  <c r="AE27" i="16"/>
  <c r="AE28" i="16"/>
  <c r="AE29" i="16"/>
  <c r="AE30" i="16"/>
  <c r="AE25" i="16"/>
  <c r="AE31" i="16"/>
  <c r="AE26" i="16"/>
  <c r="AE18" i="16"/>
  <c r="AC25" i="16"/>
  <c r="AC6" i="16"/>
  <c r="AB31" i="16"/>
  <c r="AC31" i="16" s="1"/>
  <c r="AB27" i="16"/>
  <c r="AC27" i="16" s="1"/>
  <c r="AB28" i="16"/>
  <c r="AF28" i="16" s="1"/>
  <c r="AB29" i="16"/>
  <c r="AF29" i="16" s="1"/>
  <c r="AB30" i="16"/>
  <c r="AF30" i="16" s="1"/>
  <c r="AB26" i="16"/>
  <c r="AC26" i="16" s="1"/>
  <c r="AD23" i="16"/>
  <c r="AE23" i="16" s="1"/>
  <c r="AD21" i="16"/>
  <c r="AE21" i="16" s="1"/>
  <c r="AB23" i="16"/>
  <c r="AF23" i="16" s="1"/>
  <c r="AB21" i="16"/>
  <c r="AC21" i="16" s="1"/>
  <c r="AD19" i="16"/>
  <c r="AE19" i="16" s="1"/>
  <c r="AD22" i="16"/>
  <c r="AE22" i="16" s="1"/>
  <c r="AD24" i="16"/>
  <c r="AE24" i="16" s="1"/>
  <c r="AD20" i="16"/>
  <c r="AE20" i="16" s="1"/>
  <c r="AB22" i="16"/>
  <c r="AC22" i="16" s="1"/>
  <c r="AB24" i="16"/>
  <c r="AB20" i="16"/>
  <c r="AC20" i="16" s="1"/>
  <c r="AD17" i="16"/>
  <c r="AE17" i="16" s="1"/>
  <c r="AD18" i="16"/>
  <c r="AB17" i="16"/>
  <c r="AB18" i="16"/>
  <c r="AC18" i="16" s="1"/>
  <c r="AD16" i="16"/>
  <c r="AE16" i="16" s="1"/>
  <c r="AB16" i="16"/>
  <c r="AF16" i="16" s="1"/>
  <c r="AD14" i="16"/>
  <c r="AE14" i="16" s="1"/>
  <c r="AB14" i="16"/>
  <c r="AD15" i="16"/>
  <c r="AE15" i="16" s="1"/>
  <c r="AB15" i="16"/>
  <c r="AD13" i="16"/>
  <c r="AE13" i="16" s="1"/>
  <c r="AB13" i="16"/>
  <c r="AC13" i="16" s="1"/>
  <c r="AD11" i="16"/>
  <c r="AE11" i="16" s="1"/>
  <c r="AB11" i="16"/>
  <c r="AD12" i="16"/>
  <c r="AE12" i="16" s="1"/>
  <c r="AB12" i="16"/>
  <c r="AD10" i="16"/>
  <c r="AE10" i="16" s="1"/>
  <c r="AB10" i="16"/>
  <c r="AF10" i="16" s="1"/>
  <c r="AD9" i="16"/>
  <c r="AE9" i="16" s="1"/>
  <c r="AB9" i="16"/>
  <c r="AC9" i="16" s="1"/>
  <c r="AB8" i="16"/>
  <c r="AB7" i="16"/>
  <c r="AD7" i="16"/>
  <c r="AE7" i="16" s="1"/>
  <c r="AD8" i="16"/>
  <c r="AE8" i="16" s="1"/>
  <c r="AD6" i="16"/>
  <c r="AE6" i="16" s="1"/>
  <c r="AB6" i="16"/>
  <c r="AH15" i="14"/>
  <c r="AH5" i="14"/>
  <c r="AG9" i="14"/>
  <c r="AG10" i="14"/>
  <c r="AG6" i="14"/>
  <c r="AG5" i="14"/>
  <c r="AF23" i="14"/>
  <c r="AF24" i="14"/>
  <c r="AG24" i="14" s="1"/>
  <c r="AF25" i="14"/>
  <c r="AG25" i="14" s="1"/>
  <c r="AF26" i="14"/>
  <c r="AG26" i="14" s="1"/>
  <c r="AF22" i="14"/>
  <c r="AG22" i="14" s="1"/>
  <c r="AF21" i="14"/>
  <c r="AG21" i="14" s="1"/>
  <c r="AF16" i="14"/>
  <c r="AG16" i="14" s="1"/>
  <c r="AF20" i="14"/>
  <c r="AG20" i="14" s="1"/>
  <c r="AF19" i="14"/>
  <c r="AG19" i="14" s="1"/>
  <c r="AF15" i="14"/>
  <c r="AG15" i="14" s="1"/>
  <c r="AF18" i="14"/>
  <c r="AG18" i="14" s="1"/>
  <c r="AF17" i="14"/>
  <c r="AG17" i="14" s="1"/>
  <c r="AF12" i="14"/>
  <c r="AG12" i="14" s="1"/>
  <c r="AF14" i="14"/>
  <c r="AF13" i="14"/>
  <c r="AG13" i="14" s="1"/>
  <c r="AF11" i="14"/>
  <c r="AG11" i="14" s="1"/>
  <c r="AF9" i="14"/>
  <c r="AF10" i="14"/>
  <c r="AF8" i="14"/>
  <c r="AG8" i="14" s="1"/>
  <c r="AF7" i="14"/>
  <c r="AG7" i="14" s="1"/>
  <c r="AF6" i="14"/>
  <c r="AF5" i="14"/>
  <c r="AE25" i="14"/>
  <c r="AE26" i="14"/>
  <c r="AE22" i="14"/>
  <c r="AE21" i="14"/>
  <c r="AE13" i="14"/>
  <c r="AE9" i="14"/>
  <c r="AE11" i="14"/>
  <c r="AE10" i="14"/>
  <c r="AE6" i="14"/>
  <c r="AE5" i="14"/>
  <c r="AD23" i="14"/>
  <c r="AE23" i="14" s="1"/>
  <c r="AD24" i="14"/>
  <c r="AE24" i="14" s="1"/>
  <c r="AD25" i="14"/>
  <c r="AD26" i="14"/>
  <c r="AD22" i="14"/>
  <c r="AH22" i="14" s="1"/>
  <c r="AD21" i="14"/>
  <c r="AH21" i="14" s="1"/>
  <c r="AD16" i="14"/>
  <c r="AE16" i="14" s="1"/>
  <c r="AD20" i="14"/>
  <c r="AH20" i="14" s="1"/>
  <c r="AD19" i="14"/>
  <c r="AH19" i="14" s="1"/>
  <c r="AD15" i="14"/>
  <c r="AE15" i="14" s="1"/>
  <c r="AD18" i="14"/>
  <c r="AE18" i="14" s="1"/>
  <c r="AD17" i="14"/>
  <c r="AE17" i="14" s="1"/>
  <c r="AD12" i="14"/>
  <c r="AH12" i="14" s="1"/>
  <c r="AD14" i="14"/>
  <c r="AE14" i="14" s="1"/>
  <c r="AD13" i="14"/>
  <c r="AH13" i="14" s="1"/>
  <c r="AD11" i="14"/>
  <c r="AH11" i="14" s="1"/>
  <c r="AD9" i="14"/>
  <c r="AH9" i="14" s="1"/>
  <c r="AD10" i="14"/>
  <c r="AH10" i="14" s="1"/>
  <c r="AD8" i="14"/>
  <c r="AE8" i="14" s="1"/>
  <c r="AD7" i="14"/>
  <c r="AE7" i="14" s="1"/>
  <c r="AD6" i="14"/>
  <c r="AH6" i="14" s="1"/>
  <c r="AD5" i="14"/>
  <c r="AD7" i="26"/>
  <c r="AE19" i="26"/>
  <c r="AF19" i="26" s="1"/>
  <c r="AE22" i="26"/>
  <c r="AF22" i="26" s="1"/>
  <c r="AE21" i="26"/>
  <c r="AF21" i="26" s="1"/>
  <c r="AE20" i="26"/>
  <c r="AF20" i="26" s="1"/>
  <c r="AE23" i="26"/>
  <c r="AF23" i="26" s="1"/>
  <c r="AE18" i="26"/>
  <c r="AF18" i="26" s="1"/>
  <c r="AE16" i="26"/>
  <c r="AF16" i="26" s="1"/>
  <c r="AE17" i="26"/>
  <c r="AF17" i="26" s="1"/>
  <c r="AE15" i="26"/>
  <c r="AF15" i="26" s="1"/>
  <c r="AE13" i="26"/>
  <c r="AF13" i="26" s="1"/>
  <c r="AE14" i="26"/>
  <c r="AF14" i="26" s="1"/>
  <c r="AE12" i="26"/>
  <c r="AF12" i="26" s="1"/>
  <c r="AE11" i="26"/>
  <c r="AF11" i="26" s="1"/>
  <c r="AE10" i="26"/>
  <c r="AE9" i="26"/>
  <c r="AF9" i="26" s="1"/>
  <c r="AE8" i="26"/>
  <c r="AF8" i="26" s="1"/>
  <c r="AE7" i="26"/>
  <c r="AF7" i="26" s="1"/>
  <c r="AE6" i="26"/>
  <c r="AC19" i="26"/>
  <c r="AD19" i="26" s="1"/>
  <c r="AC22" i="26"/>
  <c r="AC21" i="26"/>
  <c r="AC20" i="26"/>
  <c r="AC23" i="26"/>
  <c r="AD23" i="26" s="1"/>
  <c r="AC18" i="26"/>
  <c r="AD18" i="26" s="1"/>
  <c r="AC16" i="26"/>
  <c r="AD16" i="26" s="1"/>
  <c r="AC17" i="26"/>
  <c r="AC15" i="26"/>
  <c r="AC13" i="26"/>
  <c r="AG13" i="26" s="1"/>
  <c r="AC14" i="26"/>
  <c r="AC12" i="26"/>
  <c r="AC11" i="26"/>
  <c r="AD11" i="26" s="1"/>
  <c r="AC10" i="26"/>
  <c r="AD10" i="26" s="1"/>
  <c r="AC9" i="26"/>
  <c r="AC8" i="26"/>
  <c r="AC7" i="26"/>
  <c r="AC6" i="26"/>
  <c r="AD6" i="26" s="1"/>
  <c r="AE5" i="26"/>
  <c r="AF5" i="26" s="1"/>
  <c r="AC5" i="26"/>
  <c r="AD5" i="26" s="1"/>
  <c r="AD19" i="25"/>
  <c r="AE19" i="25" s="1"/>
  <c r="AB19" i="25"/>
  <c r="AD21" i="25"/>
  <c r="AE21" i="25" s="1"/>
  <c r="AD22" i="25"/>
  <c r="AE22" i="25" s="1"/>
  <c r="AB21" i="25"/>
  <c r="AC21" i="25" s="1"/>
  <c r="AB22" i="25"/>
  <c r="AC22" i="25" s="1"/>
  <c r="AD20" i="25"/>
  <c r="AE20" i="25" s="1"/>
  <c r="AB20" i="25"/>
  <c r="AC20" i="25" s="1"/>
  <c r="AD18" i="25"/>
  <c r="AE18" i="25" s="1"/>
  <c r="AB18" i="25"/>
  <c r="AD17" i="25"/>
  <c r="AE17" i="25" s="1"/>
  <c r="AB17" i="25"/>
  <c r="AC17" i="25" s="1"/>
  <c r="AD14" i="25"/>
  <c r="AE14" i="25" s="1"/>
  <c r="AC14" i="25"/>
  <c r="AD16" i="25"/>
  <c r="AE16" i="25" s="1"/>
  <c r="AB16" i="25"/>
  <c r="AC16" i="25" s="1"/>
  <c r="AD15" i="25"/>
  <c r="AE15" i="25" s="1"/>
  <c r="AB15" i="25"/>
  <c r="AF15" i="25" s="1"/>
  <c r="AD11" i="25"/>
  <c r="AE11" i="25" s="1"/>
  <c r="AB11" i="25"/>
  <c r="AC11" i="25" s="1"/>
  <c r="AD13" i="25"/>
  <c r="AE13" i="25" s="1"/>
  <c r="AB13" i="25"/>
  <c r="AD12" i="25"/>
  <c r="AE12" i="25" s="1"/>
  <c r="AB12" i="25"/>
  <c r="AC12" i="25" s="1"/>
  <c r="AD9" i="25"/>
  <c r="AE9" i="25" s="1"/>
  <c r="AB9" i="25"/>
  <c r="AC9" i="25" s="1"/>
  <c r="AD10" i="25"/>
  <c r="AE10" i="25" s="1"/>
  <c r="AB10" i="25"/>
  <c r="AC10" i="25" s="1"/>
  <c r="AD8" i="25"/>
  <c r="AE8" i="25" s="1"/>
  <c r="AB8" i="25"/>
  <c r="AF8" i="25" s="1"/>
  <c r="AD7" i="25"/>
  <c r="AE7" i="25" s="1"/>
  <c r="AB7" i="25"/>
  <c r="AD6" i="25"/>
  <c r="AE6" i="25" s="1"/>
  <c r="AB6" i="25"/>
  <c r="AC6" i="25" s="1"/>
  <c r="AD5" i="25"/>
  <c r="AE5" i="25" s="1"/>
  <c r="AB5" i="25"/>
  <c r="AC5" i="25" s="1"/>
  <c r="AF14" i="16" l="1"/>
  <c r="AH23" i="14"/>
  <c r="AE12" i="14"/>
  <c r="AE19" i="14"/>
  <c r="AH14" i="14"/>
  <c r="AH18" i="14"/>
  <c r="AH24" i="14"/>
  <c r="AG23" i="14"/>
  <c r="AF21" i="25"/>
  <c r="AF22" i="25"/>
  <c r="AF13" i="25"/>
  <c r="AF18" i="25"/>
  <c r="AF10" i="25"/>
  <c r="AF19" i="25"/>
  <c r="AF24" i="16"/>
  <c r="AF15" i="16"/>
  <c r="AC23" i="16"/>
  <c r="AF12" i="16"/>
  <c r="AC28" i="16"/>
  <c r="AF6" i="16"/>
  <c r="AF11" i="16"/>
  <c r="AJ15" i="3"/>
  <c r="AJ14" i="3"/>
  <c r="AG8" i="3"/>
  <c r="AJ5" i="3"/>
  <c r="AJ22" i="3"/>
  <c r="AJ10" i="3"/>
  <c r="AJ11" i="3"/>
  <c r="AG6" i="3"/>
  <c r="AJ21" i="3"/>
  <c r="AG19" i="3"/>
  <c r="AJ7" i="3"/>
  <c r="AJ12" i="1"/>
  <c r="AJ23" i="1"/>
  <c r="AJ22" i="1"/>
  <c r="AJ10" i="1"/>
  <c r="AI16" i="1"/>
  <c r="AJ21" i="1"/>
  <c r="AJ9" i="1"/>
  <c r="AG20" i="1"/>
  <c r="AG26" i="1"/>
  <c r="AJ7" i="1"/>
  <c r="AI6" i="1"/>
  <c r="AG17" i="1"/>
  <c r="AG13" i="1"/>
  <c r="AJ15" i="1"/>
  <c r="AJ14" i="1"/>
  <c r="AH19" i="7"/>
  <c r="AH8" i="7"/>
  <c r="AH26" i="7"/>
  <c r="AH12" i="7"/>
  <c r="AH25" i="7"/>
  <c r="AH16" i="7"/>
  <c r="AH28" i="7"/>
  <c r="AE12" i="7"/>
  <c r="AH23" i="7"/>
  <c r="AH6" i="7"/>
  <c r="AH20" i="7"/>
  <c r="AH17" i="7"/>
  <c r="AH27" i="7"/>
  <c r="AH18" i="7"/>
  <c r="AE25" i="7"/>
  <c r="AH9" i="7"/>
  <c r="AH22" i="7"/>
  <c r="AH24" i="7"/>
  <c r="AH10" i="7"/>
  <c r="AH11" i="7"/>
  <c r="AH21" i="7"/>
  <c r="AE26" i="7"/>
  <c r="AG23" i="7"/>
  <c r="AH7" i="7"/>
  <c r="AE16" i="7"/>
  <c r="AE19" i="7"/>
  <c r="AG22" i="7"/>
  <c r="AH15" i="7"/>
  <c r="AH14" i="7"/>
  <c r="AE8" i="7"/>
  <c r="AG20" i="7"/>
  <c r="AH13" i="7"/>
  <c r="AJ9" i="2"/>
  <c r="AJ21" i="2"/>
  <c r="AJ20" i="2"/>
  <c r="AJ19" i="2"/>
  <c r="AJ7" i="2"/>
  <c r="AJ18" i="2"/>
  <c r="AJ6" i="2"/>
  <c r="AG16" i="2"/>
  <c r="AJ15" i="2"/>
  <c r="AJ24" i="2"/>
  <c r="AJ12" i="2"/>
  <c r="AJ11" i="2"/>
  <c r="AJ10" i="2"/>
  <c r="AH22" i="11"/>
  <c r="AH9" i="11"/>
  <c r="AH26" i="11"/>
  <c r="AE10" i="11"/>
  <c r="AG25" i="11"/>
  <c r="AE13" i="11"/>
  <c r="AH18" i="11"/>
  <c r="AG7" i="11"/>
  <c r="AH15" i="11"/>
  <c r="AH8" i="11"/>
  <c r="AE26" i="11"/>
  <c r="AH24" i="11"/>
  <c r="AG15" i="11"/>
  <c r="AE16" i="11"/>
  <c r="AG22" i="11"/>
  <c r="AH21" i="11"/>
  <c r="AH11" i="11"/>
  <c r="AF19" i="13"/>
  <c r="AF24" i="13"/>
  <c r="AF22" i="13"/>
  <c r="AF25" i="13"/>
  <c r="AF7" i="13"/>
  <c r="AF9" i="13"/>
  <c r="AF10" i="13"/>
  <c r="AF16" i="13"/>
  <c r="AF23" i="13"/>
  <c r="AC25" i="13"/>
  <c r="AF21" i="13"/>
  <c r="AF20" i="13"/>
  <c r="AC6" i="13"/>
  <c r="AC7" i="13"/>
  <c r="AC10" i="13"/>
  <c r="AC16" i="13"/>
  <c r="AF11" i="13"/>
  <c r="AF17" i="13"/>
  <c r="AF26" i="13"/>
  <c r="AC9" i="13"/>
  <c r="AF18" i="13"/>
  <c r="AC11" i="13"/>
  <c r="AC26" i="13"/>
  <c r="AC15" i="13"/>
  <c r="AF12" i="13"/>
  <c r="AF14" i="13"/>
  <c r="AC13" i="13"/>
  <c r="AC24" i="13"/>
  <c r="AE20" i="13"/>
  <c r="AC19" i="13"/>
  <c r="AF8" i="13"/>
  <c r="AF17" i="20"/>
  <c r="AF15" i="20"/>
  <c r="AF21" i="20"/>
  <c r="AF26" i="20"/>
  <c r="AF14" i="20"/>
  <c r="AF11" i="20"/>
  <c r="AC23" i="20"/>
  <c r="AC15" i="20"/>
  <c r="AC21" i="20"/>
  <c r="AF8" i="20"/>
  <c r="AF22" i="20"/>
  <c r="AF13" i="20"/>
  <c r="AC16" i="20"/>
  <c r="AC11" i="20"/>
  <c r="AF25" i="20"/>
  <c r="AF12" i="20"/>
  <c r="AF24" i="20"/>
  <c r="AF9" i="20"/>
  <c r="AC17" i="20"/>
  <c r="AF20" i="20"/>
  <c r="AF10" i="20"/>
  <c r="AF19" i="20"/>
  <c r="AF7" i="20"/>
  <c r="AF18" i="20"/>
  <c r="AC6" i="20"/>
  <c r="AF27" i="20"/>
  <c r="AF24" i="19"/>
  <c r="AF22" i="19"/>
  <c r="AF13" i="19"/>
  <c r="AC17" i="19"/>
  <c r="AC25" i="19"/>
  <c r="AF12" i="19"/>
  <c r="AF27" i="19"/>
  <c r="AC29" i="19"/>
  <c r="AC28" i="19"/>
  <c r="AC27" i="19"/>
  <c r="AC9" i="19"/>
  <c r="AF18" i="19"/>
  <c r="AC15" i="19"/>
  <c r="AC13" i="19"/>
  <c r="AF23" i="19"/>
  <c r="AF6" i="19"/>
  <c r="AF10" i="19"/>
  <c r="AF11" i="19"/>
  <c r="AF21" i="19"/>
  <c r="AF30" i="19"/>
  <c r="AC16" i="19"/>
  <c r="AF14" i="19"/>
  <c r="AF20" i="19"/>
  <c r="AF19" i="19"/>
  <c r="AC8" i="19"/>
  <c r="AC12" i="19"/>
  <c r="AE21" i="19"/>
  <c r="AC11" i="19"/>
  <c r="AC24" i="19"/>
  <c r="AC10" i="19"/>
  <c r="AF26" i="19"/>
  <c r="AC22" i="19"/>
  <c r="AC7" i="19"/>
  <c r="AF17" i="18"/>
  <c r="AF9" i="18"/>
  <c r="AF10" i="18"/>
  <c r="AF30" i="18"/>
  <c r="AF14" i="18"/>
  <c r="AF27" i="18"/>
  <c r="AF26" i="18"/>
  <c r="AC30" i="18"/>
  <c r="AC27" i="18"/>
  <c r="AC26" i="18"/>
  <c r="AC7" i="18"/>
  <c r="AC25" i="18"/>
  <c r="AF8" i="18"/>
  <c r="AF21" i="18"/>
  <c r="AC8" i="18"/>
  <c r="AF23" i="18"/>
  <c r="AF11" i="18"/>
  <c r="AF22" i="18"/>
  <c r="AF18" i="18"/>
  <c r="AF13" i="18"/>
  <c r="AE14" i="18"/>
  <c r="AF29" i="18"/>
  <c r="AF28" i="18"/>
  <c r="AF16" i="18"/>
  <c r="AC9" i="18"/>
  <c r="AF15" i="18"/>
  <c r="AF12" i="18"/>
  <c r="AC11" i="18"/>
  <c r="AF11" i="17"/>
  <c r="AF13" i="17"/>
  <c r="AF6" i="17"/>
  <c r="AF15" i="17"/>
  <c r="AF28" i="17"/>
  <c r="AF25" i="17"/>
  <c r="AF24" i="17"/>
  <c r="AF16" i="17"/>
  <c r="AF23" i="17"/>
  <c r="AF22" i="17"/>
  <c r="AE15" i="17"/>
  <c r="AC13" i="17"/>
  <c r="AF10" i="17"/>
  <c r="AC6" i="17"/>
  <c r="AF27" i="17"/>
  <c r="AF8" i="17"/>
  <c r="AF26" i="17"/>
  <c r="AC23" i="17"/>
  <c r="AC22" i="17"/>
  <c r="AC17" i="17"/>
  <c r="AF21" i="17"/>
  <c r="AF20" i="17"/>
  <c r="AF19" i="17"/>
  <c r="AF9" i="17"/>
  <c r="AF29" i="17"/>
  <c r="AE29" i="17"/>
  <c r="AC11" i="17"/>
  <c r="AC19" i="17"/>
  <c r="AE25" i="17"/>
  <c r="AF18" i="17"/>
  <c r="AF14" i="17"/>
  <c r="AF12" i="17"/>
  <c r="AF7" i="17"/>
  <c r="AC30" i="16"/>
  <c r="AF8" i="16"/>
  <c r="AC29" i="16"/>
  <c r="AF26" i="16"/>
  <c r="AC8" i="16"/>
  <c r="AC11" i="16"/>
  <c r="AF21" i="16"/>
  <c r="AF17" i="16"/>
  <c r="AC17" i="16"/>
  <c r="AF20" i="16"/>
  <c r="AF7" i="16"/>
  <c r="AF13" i="16"/>
  <c r="AC19" i="16"/>
  <c r="AC12" i="16"/>
  <c r="AC24" i="16"/>
  <c r="AF31" i="16"/>
  <c r="AF18" i="16"/>
  <c r="AC16" i="16"/>
  <c r="AC10" i="16"/>
  <c r="AC14" i="16"/>
  <c r="AC15" i="16"/>
  <c r="AF9" i="16"/>
  <c r="AF27" i="16"/>
  <c r="AC7" i="16"/>
  <c r="AG14" i="14"/>
  <c r="AH17" i="14"/>
  <c r="AH25" i="14"/>
  <c r="AH26" i="14"/>
  <c r="AH8" i="14"/>
  <c r="AH7" i="14"/>
  <c r="AE20" i="14"/>
  <c r="AH16" i="14"/>
  <c r="AG8" i="26"/>
  <c r="AG21" i="26"/>
  <c r="AG19" i="26"/>
  <c r="AG12" i="26"/>
  <c r="AG20" i="26"/>
  <c r="AG9" i="26"/>
  <c r="AG22" i="26"/>
  <c r="AG14" i="26"/>
  <c r="AD8" i="26"/>
  <c r="AG18" i="26"/>
  <c r="AD20" i="26"/>
  <c r="AD21" i="26"/>
  <c r="AD22" i="26"/>
  <c r="AD12" i="26"/>
  <c r="AG15" i="26"/>
  <c r="AD9" i="26"/>
  <c r="AG5" i="26"/>
  <c r="AG6" i="26"/>
  <c r="AD14" i="26"/>
  <c r="AF6" i="26"/>
  <c r="AD13" i="26"/>
  <c r="AG17" i="26"/>
  <c r="AG10" i="26"/>
  <c r="AD15" i="26"/>
  <c r="AD17" i="26"/>
  <c r="AF10" i="26"/>
  <c r="AG23" i="26"/>
  <c r="AG16" i="26"/>
  <c r="AG11" i="26"/>
  <c r="AG7" i="26"/>
  <c r="AC18" i="25"/>
  <c r="AF14" i="25"/>
  <c r="AF7" i="25"/>
  <c r="AF11" i="25"/>
  <c r="AF20" i="25"/>
  <c r="AF9" i="25"/>
  <c r="AC13" i="25"/>
  <c r="AC8" i="25"/>
  <c r="AC15" i="25"/>
  <c r="AF16" i="25"/>
  <c r="AC19" i="25"/>
  <c r="AF12" i="25"/>
  <c r="AF17" i="25"/>
  <c r="AC7" i="25"/>
  <c r="AF5" i="25"/>
  <c r="AF6" i="25"/>
</calcChain>
</file>

<file path=xl/sharedStrings.xml><?xml version="1.0" encoding="utf-8"?>
<sst xmlns="http://schemas.openxmlformats.org/spreadsheetml/2006/main" count="6692" uniqueCount="430">
  <si>
    <t>Windsor</t>
  </si>
  <si>
    <t>Woodslee</t>
  </si>
  <si>
    <t>Amherstburg</t>
  </si>
  <si>
    <t>Game #</t>
  </si>
  <si>
    <t>TIME</t>
  </si>
  <si>
    <t>LOCATION</t>
  </si>
  <si>
    <t>9:15 am</t>
  </si>
  <si>
    <t>9:30 am</t>
  </si>
  <si>
    <t>12:15 pm</t>
  </si>
  <si>
    <t>12:30 pm</t>
  </si>
  <si>
    <t>Cullen</t>
  </si>
  <si>
    <t>Soulliere</t>
  </si>
  <si>
    <t>Libro</t>
  </si>
  <si>
    <t>Lacasse</t>
  </si>
  <si>
    <t>Sarnia Braves</t>
  </si>
  <si>
    <t>Oakville A's</t>
  </si>
  <si>
    <t>Brampton Royals</t>
  </si>
  <si>
    <t>Windsor A's</t>
  </si>
  <si>
    <t>Leaside Leafs</t>
  </si>
  <si>
    <t>Niagara Metros</t>
  </si>
  <si>
    <t>Milton Red Sox</t>
  </si>
  <si>
    <t>East York Bulldogs</t>
  </si>
  <si>
    <t>Etobicoke Rangers</t>
  </si>
  <si>
    <t>Windsor Stars</t>
  </si>
  <si>
    <t>Tecumseh Thunder</t>
  </si>
  <si>
    <t>Mississauga SW Twins</t>
  </si>
  <si>
    <t>Pickering Red Sox</t>
  </si>
  <si>
    <t>Martingrove White Sox</t>
  </si>
  <si>
    <t>Erindale Cardinals</t>
  </si>
  <si>
    <t>Newmarket Hawks</t>
  </si>
  <si>
    <t>Burlington Brants</t>
  </si>
  <si>
    <t>Strathroy Royals</t>
  </si>
  <si>
    <t>August 2</t>
  </si>
  <si>
    <t>ROUND 1</t>
  </si>
  <si>
    <t xml:space="preserve">BYE: </t>
  </si>
  <si>
    <t>ROUND 2</t>
  </si>
  <si>
    <t>BYE:</t>
  </si>
  <si>
    <t>2:45 pm</t>
  </si>
  <si>
    <t>5:30 pm</t>
  </si>
  <si>
    <t>8:15 pm</t>
  </si>
  <si>
    <t>ROUND 3</t>
  </si>
  <si>
    <t>Aug 3</t>
  </si>
  <si>
    <t>ROUND 4</t>
  </si>
  <si>
    <t>3:15</t>
  </si>
  <si>
    <t>6:15</t>
  </si>
  <si>
    <t>ROUND 5</t>
  </si>
  <si>
    <t>Aug 4</t>
  </si>
  <si>
    <t>10:30 am</t>
  </si>
  <si>
    <t>ROUND 6</t>
  </si>
  <si>
    <t>Brampton</t>
  </si>
  <si>
    <t>1:45 pm</t>
  </si>
  <si>
    <t>Sarnia</t>
  </si>
  <si>
    <t>Strathroy</t>
  </si>
  <si>
    <t>ROUND 7</t>
  </si>
  <si>
    <t>10:00 am</t>
  </si>
  <si>
    <t>1:30 pm</t>
  </si>
  <si>
    <t>4:00 pm</t>
  </si>
  <si>
    <t>Thornhill Reds</t>
  </si>
  <si>
    <t>Ilderton</t>
  </si>
  <si>
    <t>2019 Elims</t>
  </si>
  <si>
    <t>GAME #</t>
  </si>
  <si>
    <t>Ajax Spartans</t>
  </si>
  <si>
    <t>5:00 PM</t>
  </si>
  <si>
    <t>11:00 AM</t>
  </si>
  <si>
    <t>FRIDAY</t>
  </si>
  <si>
    <t>July 29</t>
  </si>
  <si>
    <t>2:00 PM</t>
  </si>
  <si>
    <t>Ilderton River Hawks</t>
  </si>
  <si>
    <t>July 30</t>
  </si>
  <si>
    <t>5:00 pm</t>
  </si>
  <si>
    <t>Win Game #1</t>
  </si>
  <si>
    <t>8:00 pm</t>
  </si>
  <si>
    <t>Lose Game #1</t>
  </si>
  <si>
    <t>Win Game #10</t>
  </si>
  <si>
    <t>Win Game #14</t>
  </si>
  <si>
    <t>1:00 pm</t>
  </si>
  <si>
    <t>July 31</t>
  </si>
  <si>
    <t>Win Game #19</t>
  </si>
  <si>
    <t>Win Game #23</t>
  </si>
  <si>
    <t>2:00 pm</t>
  </si>
  <si>
    <t>Win Game #25</t>
  </si>
  <si>
    <t>Etobicoke</t>
  </si>
  <si>
    <t>Ajax</t>
  </si>
  <si>
    <t>6:00 PM</t>
  </si>
  <si>
    <t>Aug 1</t>
  </si>
  <si>
    <t>Sarnia Brigade</t>
  </si>
  <si>
    <t>4:30 pm</t>
  </si>
  <si>
    <t>Kingston Ponies</t>
  </si>
  <si>
    <t>Bolton Brewers</t>
  </si>
  <si>
    <t>Martingrove Sox</t>
  </si>
  <si>
    <t>Ilderton Red Army</t>
  </si>
  <si>
    <t>7:00pm</t>
  </si>
  <si>
    <t>2022 Elims</t>
  </si>
  <si>
    <t>August 3</t>
  </si>
  <si>
    <t>2018 Elims</t>
  </si>
  <si>
    <t>Mississauga Twins</t>
  </si>
  <si>
    <t>Windsor Athletics</t>
  </si>
  <si>
    <t>12:00 pm</t>
  </si>
  <si>
    <t>Libro Centre</t>
  </si>
  <si>
    <t>Vollmer</t>
  </si>
  <si>
    <t>Milton</t>
  </si>
  <si>
    <t>Pickering</t>
  </si>
  <si>
    <t>2:30 pm</t>
  </si>
  <si>
    <t>3:30 pm</t>
  </si>
  <si>
    <t>6:00 pm</t>
  </si>
  <si>
    <t>8:30 pm</t>
  </si>
  <si>
    <t>7:45 pm</t>
  </si>
  <si>
    <t>August 4</t>
  </si>
  <si>
    <t>Kingston</t>
  </si>
  <si>
    <t>August 5</t>
  </si>
  <si>
    <t>Tecumseh</t>
  </si>
  <si>
    <t>4:15 pm</t>
  </si>
  <si>
    <t>ROUND 8</t>
  </si>
  <si>
    <t>ROUND 9</t>
  </si>
  <si>
    <t>Strathroy Red Army</t>
  </si>
  <si>
    <t>Winner - Tecumseh Thunder</t>
  </si>
  <si>
    <t>FRIDAY, AUGUST 4th</t>
  </si>
  <si>
    <t>BYE - Sarnia Brigade</t>
  </si>
  <si>
    <t>12:00pm</t>
  </si>
  <si>
    <t>Lacasse </t>
  </si>
  <si>
    <t>Woddslee</t>
  </si>
  <si>
    <t>3:00pm</t>
  </si>
  <si>
    <t>Kendal Eagles</t>
  </si>
  <si>
    <t>           Loser Game #1</t>
  </si>
  <si>
    <t>4:00pm</t>
  </si>
  <si>
    <t>6:00pm</t>
  </si>
  <si>
    <t>BYE - Win Game #10</t>
  </si>
  <si>
    <t>          Win Game #14</t>
  </si>
  <si>
    <t>10:00am</t>
  </si>
  <si>
    <t>1:00pm</t>
  </si>
  <si>
    <t>          WIN GAME #23</t>
  </si>
  <si>
    <t>8:00pm</t>
  </si>
  <si>
    <t>SUNDAY, AUGUST 7th</t>
  </si>
  <si>
    <t>2:00pm</t>
  </si>
  <si>
    <t>MONDAY, AUGUST 7TH</t>
  </si>
  <si>
    <t>BYE - Winner Game #1</t>
  </si>
  <si>
    <t>SATURDAY, AUGUST 5TH </t>
  </si>
  <si>
    <t>BYE - WIN GAME #19</t>
  </si>
  <si>
    <t>BYE - WIN GAME #25</t>
  </si>
  <si>
    <t>BYE - VIA DRAW</t>
  </si>
  <si>
    <t>Chatham Diamonds</t>
  </si>
  <si>
    <t>2023 Elims</t>
  </si>
  <si>
    <t>TEAM # 2</t>
  </si>
  <si>
    <t>TEAM # 1</t>
  </si>
  <si>
    <t>Windsor Stars undefeated</t>
  </si>
  <si>
    <t>Newmarket</t>
  </si>
  <si>
    <t>Burlington</t>
  </si>
  <si>
    <t>Leaside</t>
  </si>
  <si>
    <t>Mississauga</t>
  </si>
  <si>
    <t>Bolton</t>
  </si>
  <si>
    <t>East York</t>
  </si>
  <si>
    <t>Martingrove</t>
  </si>
  <si>
    <t>Erindale</t>
  </si>
  <si>
    <t>Oakville</t>
  </si>
  <si>
    <t>Thornhill</t>
  </si>
  <si>
    <t>Niagara</t>
  </si>
  <si>
    <t>Loss</t>
  </si>
  <si>
    <t>RF</t>
  </si>
  <si>
    <t>RA</t>
  </si>
  <si>
    <t>Won</t>
  </si>
  <si>
    <t>Avg RA</t>
  </si>
  <si>
    <t>Avg RF</t>
  </si>
  <si>
    <t>Run Diff</t>
  </si>
  <si>
    <t>Kendal</t>
  </si>
  <si>
    <t>ROUND  2</t>
  </si>
  <si>
    <t>Windsor A</t>
  </si>
  <si>
    <t>ilderton</t>
  </si>
  <si>
    <t>Chatham</t>
  </si>
  <si>
    <t>2014 Elims</t>
  </si>
  <si>
    <t xml:space="preserve">Tecumseh Thunder  </t>
  </si>
  <si>
    <t xml:space="preserve">Thronhill Reds  </t>
  </si>
  <si>
    <t xml:space="preserve">Vaughan Vikings </t>
  </si>
  <si>
    <t xml:space="preserve">Mississauga SW Twins </t>
  </si>
  <si>
    <t xml:space="preserve">Windsor Stars  </t>
  </si>
  <si>
    <t xml:space="preserve">Martingrove White Sox </t>
  </si>
  <si>
    <t xml:space="preserve">Leaside Leafs </t>
  </si>
  <si>
    <t xml:space="preserve">Erindale Cardinals </t>
  </si>
  <si>
    <t xml:space="preserve">Strathroy Royals  </t>
  </si>
  <si>
    <t xml:space="preserve">Pickering Red Sox  </t>
  </si>
  <si>
    <t xml:space="preserve">Newmarket Hawks  </t>
  </si>
  <si>
    <t xml:space="preserve">Burlington Brants </t>
  </si>
  <si>
    <t xml:space="preserve">Etobicoke Rangers  </t>
  </si>
  <si>
    <t xml:space="preserve">Milton Red Sox   </t>
  </si>
  <si>
    <t xml:space="preserve">Sarnia Braves </t>
  </si>
  <si>
    <t xml:space="preserve">East York Bulldogs  </t>
  </si>
  <si>
    <t xml:space="preserve">Bolton Brewers </t>
  </si>
  <si>
    <t xml:space="preserve">Oakville A's  </t>
  </si>
  <si>
    <t xml:space="preserve">Brampton Royals </t>
  </si>
  <si>
    <t xml:space="preserve">Lakeside Lizards  </t>
  </si>
  <si>
    <t xml:space="preserve">Windsor A's  </t>
  </si>
  <si>
    <t>Mississauga  SW Twins</t>
  </si>
  <si>
    <t>Laekside Lizards</t>
  </si>
  <si>
    <t xml:space="preserve">Bolton Brewers  </t>
  </si>
  <si>
    <t>BYE - Tecumseh</t>
  </si>
  <si>
    <t>BYE - Leaside</t>
  </si>
  <si>
    <t>BYE - Vaughan</t>
  </si>
  <si>
    <t>BYE - Ilderton</t>
  </si>
  <si>
    <t>BYE - Mississauga</t>
  </si>
  <si>
    <t>Lakeside</t>
  </si>
  <si>
    <t>Vaughan</t>
  </si>
  <si>
    <t>BYE: Niagara, Oakville</t>
  </si>
  <si>
    <t>BYE: Erindale</t>
  </si>
  <si>
    <t>BYE: Sarnia, Ilderton</t>
  </si>
  <si>
    <t>BYE: Etobicoke</t>
  </si>
  <si>
    <t>BYE: Tecumseh</t>
  </si>
  <si>
    <t>BYE: Mississauga</t>
  </si>
  <si>
    <t>2017 Elims</t>
  </si>
  <si>
    <t>2009 Elims</t>
  </si>
  <si>
    <t>Glanbrook</t>
  </si>
  <si>
    <t>Whitby</t>
  </si>
  <si>
    <t>Oshawa</t>
  </si>
  <si>
    <t>Thornhill B</t>
  </si>
  <si>
    <t>Markham</t>
  </si>
  <si>
    <t>Windsor Stars - 2009 AAA Senior Champions</t>
  </si>
  <si>
    <t>Glanbrook Grizzlies</t>
  </si>
  <si>
    <t>Brampton Battlecats</t>
  </si>
  <si>
    <t>Whitby Canadians</t>
  </si>
  <si>
    <t>Lakeside Lizards</t>
  </si>
  <si>
    <t>Oshawa Royals</t>
  </si>
  <si>
    <t>Markham Pioneers</t>
  </si>
  <si>
    <t>Markham Canadians</t>
  </si>
  <si>
    <t>Glanbrook Gizzlies</t>
  </si>
  <si>
    <t xml:space="preserve">St. Catharines Metros  </t>
  </si>
  <si>
    <t xml:space="preserve">Thronhill B </t>
  </si>
  <si>
    <t>Thornhills Reds</t>
  </si>
  <si>
    <t xml:space="preserve">Leaside  </t>
  </si>
  <si>
    <t xml:space="preserve">Etobicoke </t>
  </si>
  <si>
    <t xml:space="preserve">Lakeside </t>
  </si>
  <si>
    <t xml:space="preserve">Erindale </t>
  </si>
  <si>
    <t xml:space="preserve">Milton   </t>
  </si>
  <si>
    <t xml:space="preserve">Martingrove </t>
  </si>
  <si>
    <t xml:space="preserve">Tecumseh </t>
  </si>
  <si>
    <t xml:space="preserve">Strathroy </t>
  </si>
  <si>
    <t xml:space="preserve">East York  </t>
  </si>
  <si>
    <t xml:space="preserve">Burlington </t>
  </si>
  <si>
    <t>Peterborough</t>
  </si>
  <si>
    <t>Oashawa</t>
  </si>
  <si>
    <t xml:space="preserve">Newmarket  </t>
  </si>
  <si>
    <t>2010 Elims</t>
  </si>
  <si>
    <t>2011 Elims</t>
  </si>
  <si>
    <t>Glanbook Grizzlies</t>
  </si>
  <si>
    <t>Mississuaga SW Twins</t>
  </si>
  <si>
    <t>Tecumseh - 2014 AAA Senior Champions</t>
  </si>
  <si>
    <t>Windsor Stars - 2011 AAA Senior Champions</t>
  </si>
  <si>
    <t>Windsor Stars - 2010 AAA Senior Champions</t>
  </si>
  <si>
    <t>2012 Elims</t>
  </si>
  <si>
    <t>Vaughan Vikings</t>
  </si>
  <si>
    <t>Starthroy</t>
  </si>
  <si>
    <t>Windsor Stars - 2012 AAA Senior Champions</t>
  </si>
  <si>
    <t>2013 Elims</t>
  </si>
  <si>
    <t xml:space="preserve">Glanbrook </t>
  </si>
  <si>
    <t>Mississauga Twins - 2013 AAA Senior Champions</t>
  </si>
  <si>
    <t>2015 Elims</t>
  </si>
  <si>
    <t>Bye:</t>
  </si>
  <si>
    <t>Tecumseh - 2015 AAA Senior Champions</t>
  </si>
  <si>
    <t>2016 Elims</t>
  </si>
  <si>
    <t>Tecumseh - 2016 AAA Senior Champions</t>
  </si>
  <si>
    <t>Sarnia Bridgade</t>
  </si>
  <si>
    <t>Windosr A's</t>
  </si>
  <si>
    <t>Tecumseh - 2017 AAA Senior Champions</t>
  </si>
  <si>
    <t>Tecumseh - 2018 AAA Senior Champions</t>
  </si>
  <si>
    <t>Peterborough River Dogs</t>
  </si>
  <si>
    <t xml:space="preserve">Whitby </t>
  </si>
  <si>
    <t xml:space="preserve">Oshawa </t>
  </si>
  <si>
    <t xml:space="preserve">Markham </t>
  </si>
  <si>
    <t xml:space="preserve">East York </t>
  </si>
  <si>
    <t xml:space="preserve">Mississauga </t>
  </si>
  <si>
    <t xml:space="preserve">Pickering </t>
  </si>
  <si>
    <t xml:space="preserve">Brampton </t>
  </si>
  <si>
    <t xml:space="preserve">Bolton </t>
  </si>
  <si>
    <t xml:space="preserve">Etobicoke   </t>
  </si>
  <si>
    <t xml:space="preserve">Burlington  </t>
  </si>
  <si>
    <t xml:space="preserve">Ilderton </t>
  </si>
  <si>
    <t xml:space="preserve">Newmarket </t>
  </si>
  <si>
    <t xml:space="preserve">Thronhill </t>
  </si>
  <si>
    <t xml:space="preserve">Sarnia </t>
  </si>
  <si>
    <t xml:space="preserve">Martingrove  </t>
  </si>
  <si>
    <t xml:space="preserve">Niagara </t>
  </si>
  <si>
    <t xml:space="preserve">Leaside </t>
  </si>
  <si>
    <t xml:space="preserve">Kingston </t>
  </si>
  <si>
    <t xml:space="preserve">Milton </t>
  </si>
  <si>
    <t>Sarnia Braves- 2019 AAA Senior Champions</t>
  </si>
  <si>
    <t>Windsor Stars - 2022 AAA Senior Champions</t>
  </si>
  <si>
    <t>Windsor Stars - 2023 AAA Senior Champions</t>
  </si>
  <si>
    <t xml:space="preserve">Windsor A's </t>
  </si>
  <si>
    <t>Thornhill Redbirds</t>
  </si>
  <si>
    <t xml:space="preserve">Thornhill Reds </t>
  </si>
  <si>
    <t xml:space="preserve">Niagara  </t>
  </si>
  <si>
    <t xml:space="preserve">  </t>
  </si>
  <si>
    <t>2024 Elims</t>
  </si>
  <si>
    <t>FRIDAY, AUGUST 2nd</t>
  </si>
  <si>
    <t>4:30 PM</t>
  </si>
  <si>
    <t>7:30 PM</t>
  </si>
  <si>
    <t>10:00 AM</t>
  </si>
  <si>
    <t>2004 Elims</t>
  </si>
  <si>
    <t>2005 Elims</t>
  </si>
  <si>
    <t>Windsor AA</t>
  </si>
  <si>
    <t>St. Catharines</t>
  </si>
  <si>
    <t>Barrie</t>
  </si>
  <si>
    <t>St. Clair</t>
  </si>
  <si>
    <t>3-2</t>
  </si>
  <si>
    <t>Northumberland</t>
  </si>
  <si>
    <t>BYE: St. Catharines</t>
  </si>
  <si>
    <t>BYES:</t>
  </si>
  <si>
    <t>BYE: Newmarket</t>
  </si>
  <si>
    <t>Etoicoke</t>
  </si>
  <si>
    <t>Etobicoke Rangers - 2004 AAA Senior Champions</t>
  </si>
  <si>
    <t>Windsor Stars - 2005 AAA Senior Champions</t>
  </si>
  <si>
    <t xml:space="preserve">         BYE</t>
  </si>
  <si>
    <t xml:space="preserve">        BYE</t>
  </si>
  <si>
    <t>Games</t>
  </si>
  <si>
    <t xml:space="preserve">    </t>
  </si>
  <si>
    <t xml:space="preserve">  Games</t>
  </si>
  <si>
    <t xml:space="preserve">                                                                                               Scores for Ilderton vs Niagara (Rnd 1) and Tecumseh (Rnd 5) were not reported</t>
  </si>
  <si>
    <t>ROUND  7</t>
  </si>
  <si>
    <t>Ilderton Riverhawks</t>
  </si>
  <si>
    <t>8:00 PM</t>
  </si>
  <si>
    <t>BYE: Brampton</t>
  </si>
  <si>
    <t>St. Catharines/Niagara</t>
  </si>
  <si>
    <t xml:space="preserve"> Kingston</t>
  </si>
  <si>
    <t>Pickering/Ajax</t>
  </si>
  <si>
    <t>St. Catherines/Niagara</t>
  </si>
  <si>
    <t xml:space="preserve">  Strathroy</t>
  </si>
  <si>
    <t xml:space="preserve">  Windsor Stars  </t>
  </si>
  <si>
    <t xml:space="preserve"> Markham</t>
  </si>
  <si>
    <t xml:space="preserve"> Northumberland</t>
  </si>
  <si>
    <t>Mississuaga</t>
  </si>
  <si>
    <t xml:space="preserve">St. Catherines/Niagara </t>
  </si>
  <si>
    <t xml:space="preserve"> St. Catharines/Niagara</t>
  </si>
  <si>
    <t>2016 Champs</t>
  </si>
  <si>
    <t>2012 Champs</t>
  </si>
  <si>
    <t>2011 Champs</t>
  </si>
  <si>
    <t>2010 Champs</t>
  </si>
  <si>
    <t>2018 Champs</t>
  </si>
  <si>
    <t>2017 Champs</t>
  </si>
  <si>
    <t>2009 Champs</t>
  </si>
  <si>
    <t>2013 Champs</t>
  </si>
  <si>
    <t>2023 Champs</t>
  </si>
  <si>
    <t>2024 Champs</t>
  </si>
  <si>
    <t>2022 Champs</t>
  </si>
  <si>
    <t>2019 Champs</t>
  </si>
  <si>
    <t>2014 Champs</t>
  </si>
  <si>
    <t>2005 Champs</t>
  </si>
  <si>
    <t>2004 Champs</t>
  </si>
  <si>
    <t>RND 1</t>
  </si>
  <si>
    <t>RND 2</t>
  </si>
  <si>
    <t>RND 3</t>
  </si>
  <si>
    <t>RND 4</t>
  </si>
  <si>
    <t>RND 5</t>
  </si>
  <si>
    <t>RND 6</t>
  </si>
  <si>
    <t>RND 7</t>
  </si>
  <si>
    <t>RND 8</t>
  </si>
  <si>
    <t xml:space="preserve">           RND 9</t>
  </si>
  <si>
    <t xml:space="preserve">Strathroy  </t>
  </si>
  <si>
    <t xml:space="preserve">Etobicoke  </t>
  </si>
  <si>
    <t xml:space="preserve">Lakeside  </t>
  </si>
  <si>
    <t xml:space="preserve">Pickering/Ajax  </t>
  </si>
  <si>
    <t xml:space="preserve">St. Catharines/Niagara  </t>
  </si>
  <si>
    <t xml:space="preserve">Tecumseh  </t>
  </si>
  <si>
    <t xml:space="preserve">Oakville  </t>
  </si>
  <si>
    <t xml:space="preserve">Vaughan </t>
  </si>
  <si>
    <t>7 - 0</t>
  </si>
  <si>
    <t>6 - 0</t>
  </si>
  <si>
    <t>7 - 1</t>
  </si>
  <si>
    <t>6 - 1</t>
  </si>
  <si>
    <t>6 - 2</t>
  </si>
  <si>
    <t>5 - 2</t>
  </si>
  <si>
    <t>4 - 2</t>
  </si>
  <si>
    <t>2 - 2</t>
  </si>
  <si>
    <t>1 - 2</t>
  </si>
  <si>
    <t>0 - 2</t>
  </si>
  <si>
    <t>Ontario Champion</t>
  </si>
  <si>
    <t>Early Exit or Late Drive</t>
  </si>
  <si>
    <t>Team</t>
  </si>
  <si>
    <t>Total</t>
  </si>
  <si>
    <t>Year</t>
  </si>
  <si>
    <t xml:space="preserve"> Etobicoke   </t>
  </si>
  <si>
    <t xml:space="preserve">Thornhill B </t>
  </si>
  <si>
    <t xml:space="preserve">Thornhill Reds  </t>
  </si>
  <si>
    <t>Team Records by the Season</t>
  </si>
  <si>
    <t>(2004. 2005, 2009-2024)</t>
  </si>
  <si>
    <t xml:space="preserve">   Wins by Season</t>
  </si>
  <si>
    <t xml:space="preserve">     (2004,2005, 2009-2024)</t>
  </si>
  <si>
    <t>All-Time Records</t>
  </si>
  <si>
    <t>(2004, 2005, 2009-2024)</t>
  </si>
  <si>
    <t>Leagues at the ELIMS</t>
  </si>
  <si>
    <t>Greater Toronto Senior Baseball League</t>
  </si>
  <si>
    <t>Southwestern Senior Baseball League</t>
  </si>
  <si>
    <t>Can-Am  Senior Baseball League</t>
  </si>
  <si>
    <t>COBA Senior Baseball Association</t>
  </si>
  <si>
    <t xml:space="preserve">Eastern Ontario Baseball Association </t>
  </si>
  <si>
    <t>Win %</t>
  </si>
  <si>
    <t>CAN-AM</t>
  </si>
  <si>
    <t>SWBL</t>
  </si>
  <si>
    <t>COBA</t>
  </si>
  <si>
    <t>GTBL</t>
  </si>
  <si>
    <t>EOBA</t>
  </si>
  <si>
    <t xml:space="preserve">     Min. 4 games played in that year</t>
  </si>
  <si>
    <t>Best Years at the Elims</t>
  </si>
  <si>
    <t xml:space="preserve"> Wins</t>
  </si>
  <si>
    <t>Losses</t>
  </si>
  <si>
    <t>Runs For</t>
  </si>
  <si>
    <t>Avg Runs For</t>
  </si>
  <si>
    <t>Runs Against</t>
  </si>
  <si>
    <t>Avg Runs Against</t>
  </si>
  <si>
    <t>Run Diff.</t>
  </si>
  <si>
    <t xml:space="preserve">     Min 20 games played </t>
  </si>
  <si>
    <t>Top 10 Overall Teams (2009 - 2024)</t>
  </si>
  <si>
    <t xml:space="preserve">Overall Totals </t>
  </si>
  <si>
    <t>Top 10 Years (2004, 2005, 2009 - 2024)</t>
  </si>
  <si>
    <t>Seasons at the Elims</t>
  </si>
  <si>
    <t>(2004,2005, 2009-2024)</t>
  </si>
  <si>
    <t>Northhumerland</t>
  </si>
  <si>
    <t xml:space="preserve"> Etobicoke</t>
  </si>
  <si>
    <t xml:space="preserve"> Erindale</t>
  </si>
  <si>
    <t xml:space="preserve"> Tecumseh</t>
  </si>
  <si>
    <t xml:space="preserve"> Strathroy</t>
  </si>
  <si>
    <t xml:space="preserve"> Leaside</t>
  </si>
  <si>
    <t xml:space="preserve"> Thornhill Reds</t>
  </si>
  <si>
    <t>Picjering/Ajax</t>
  </si>
  <si>
    <t>St. Catharines/Niagara Metros</t>
  </si>
  <si>
    <t xml:space="preserve">St. Catharines/Niagara </t>
  </si>
  <si>
    <t xml:space="preserve"> </t>
  </si>
  <si>
    <t>Pickering/Ajax Spartans</t>
  </si>
  <si>
    <t xml:space="preserve">St. Catharines/Niagara Metros  </t>
  </si>
  <si>
    <t xml:space="preserve">Pickering/Ajax Spartans  </t>
  </si>
  <si>
    <t xml:space="preserve">St. Catharines/ Niagara Metros  </t>
  </si>
  <si>
    <t xml:space="preserve">Thornhill </t>
  </si>
  <si>
    <t>Newmarket Hawks - 2024 AAA Senior Champions</t>
  </si>
  <si>
    <t xml:space="preserve"> Northumerland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</si>
</sst>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2060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185">
    <xf numFmtId="0" fontId="0" fillId="0" borderId="0" xfId="0"/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0" fontId="1" fillId="0" borderId="0" xfId="0" applyFont="1" applyAlignment="1">
      <alignment horizontal="center"/>
    </xf>
    <xf numFmtId="16" fontId="0" fillId="0" borderId="0" xfId="0" quotePrefix="1" applyNumberFormat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  <xf numFmtId="16" fontId="0" fillId="2" borderId="0" xfId="0" quotePrefix="1" applyNumberFormat="1" applyFill="1" applyAlignment="1">
      <alignment horizontal="center"/>
    </xf>
    <xf numFmtId="0" fontId="0" fillId="2" borderId="0" xfId="0" quotePrefix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2" borderId="1" xfId="0" quotePrefix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8" fillId="0" borderId="0" xfId="0" quotePrefix="1" applyFon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1" xfId="0" quotePrefix="1" applyBorder="1" applyAlignment="1">
      <alignment horizontal="center"/>
    </xf>
    <xf numFmtId="0" fontId="6" fillId="0" borderId="1" xfId="0" applyFont="1" applyBorder="1" applyAlignment="1">
      <alignment horizontal="center"/>
    </xf>
    <xf numFmtId="18" fontId="0" fillId="0" borderId="1" xfId="0" quotePrefix="1" applyNumberForma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11" fillId="0" borderId="0" xfId="0" applyFont="1"/>
    <xf numFmtId="18" fontId="0" fillId="2" borderId="1" xfId="0" applyNumberForma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0" xfId="0" applyFont="1" applyAlignment="1">
      <alignment horizontal="center"/>
    </xf>
    <xf numFmtId="0" fontId="12" fillId="4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2" fillId="3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0" fontId="8" fillId="3" borderId="0" xfId="0" applyFont="1" applyFill="1" applyAlignment="1">
      <alignment horizontal="center"/>
    </xf>
    <xf numFmtId="0" fontId="12" fillId="4" borderId="6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8" fillId="4" borderId="0" xfId="0" applyFont="1" applyFill="1" applyAlignment="1">
      <alignment horizontal="center"/>
    </xf>
    <xf numFmtId="0" fontId="6" fillId="0" borderId="0" xfId="0" applyFont="1"/>
    <xf numFmtId="0" fontId="12" fillId="5" borderId="6" xfId="0" applyFont="1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8" fillId="4" borderId="0" xfId="0" applyFont="1" applyFill="1"/>
    <xf numFmtId="0" fontId="8" fillId="3" borderId="0" xfId="0" applyFont="1" applyFill="1"/>
    <xf numFmtId="0" fontId="8" fillId="3" borderId="6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8" fillId="0" borderId="0" xfId="0" applyFont="1"/>
    <xf numFmtId="0" fontId="8" fillId="4" borderId="6" xfId="0" applyFont="1" applyFill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left"/>
    </xf>
    <xf numFmtId="0" fontId="12" fillId="5" borderId="8" xfId="0" applyFont="1" applyFill="1" applyBorder="1" applyAlignment="1">
      <alignment horizontal="center"/>
    </xf>
    <xf numFmtId="0" fontId="12" fillId="3" borderId="0" xfId="0" applyFont="1" applyFill="1"/>
    <xf numFmtId="0" fontId="13" fillId="3" borderId="7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7" fillId="3" borderId="0" xfId="0" applyFont="1" applyFill="1" applyAlignment="1">
      <alignment horizontal="center"/>
    </xf>
    <xf numFmtId="0" fontId="7" fillId="4" borderId="0" xfId="0" applyFont="1" applyFill="1" applyAlignment="1">
      <alignment horizontal="center"/>
    </xf>
    <xf numFmtId="0" fontId="14" fillId="0" borderId="0" xfId="0" applyFont="1" applyAlignment="1">
      <alignment horizontal="center"/>
    </xf>
    <xf numFmtId="0" fontId="7" fillId="4" borderId="7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13" fillId="4" borderId="0" xfId="0" applyFont="1" applyFill="1" applyAlignment="1">
      <alignment horizontal="center"/>
    </xf>
    <xf numFmtId="0" fontId="13" fillId="3" borderId="0" xfId="0" applyFont="1" applyFill="1" applyAlignment="1">
      <alignment horizontal="center"/>
    </xf>
    <xf numFmtId="18" fontId="0" fillId="2" borderId="0" xfId="0" applyNumberFormat="1" applyFill="1" applyAlignment="1">
      <alignment horizontal="center"/>
    </xf>
    <xf numFmtId="18" fontId="0" fillId="0" borderId="0" xfId="0" quotePrefix="1" applyNumberFormat="1" applyAlignment="1">
      <alignment horizontal="center"/>
    </xf>
    <xf numFmtId="0" fontId="6" fillId="0" borderId="0" xfId="0" applyFont="1" applyAlignment="1">
      <alignment horizontal="left"/>
    </xf>
    <xf numFmtId="0" fontId="12" fillId="5" borderId="7" xfId="0" applyFont="1" applyFill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12" fillId="6" borderId="0" xfId="0" applyFont="1" applyFill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6" fillId="0" borderId="9" xfId="0" applyFont="1" applyBorder="1" applyAlignment="1">
      <alignment horizontal="center"/>
    </xf>
    <xf numFmtId="16" fontId="1" fillId="0" borderId="0" xfId="0" quotePrefix="1" applyNumberFormat="1" applyFont="1" applyAlignment="1">
      <alignment horizontal="center"/>
    </xf>
    <xf numFmtId="0" fontId="1" fillId="0" borderId="0" xfId="0" quotePrefix="1" applyFont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3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3" xfId="0" applyBorder="1"/>
    <xf numFmtId="0" fontId="6" fillId="0" borderId="2" xfId="0" applyFont="1" applyBorder="1" applyAlignment="1">
      <alignment horizontal="left"/>
    </xf>
    <xf numFmtId="1" fontId="0" fillId="0" borderId="0" xfId="0" applyNumberFormat="1" applyAlignment="1">
      <alignment horizontal="center"/>
    </xf>
    <xf numFmtId="164" fontId="0" fillId="0" borderId="5" xfId="0" applyNumberFormat="1" applyBorder="1" applyAlignment="1">
      <alignment horizontal="center"/>
    </xf>
    <xf numFmtId="9" fontId="0" fillId="0" borderId="5" xfId="1" applyFont="1" applyBorder="1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0" borderId="9" xfId="0" applyBorder="1"/>
    <xf numFmtId="0" fontId="18" fillId="0" borderId="3" xfId="0" applyFont="1" applyBorder="1"/>
    <xf numFmtId="0" fontId="0" fillId="0" borderId="10" xfId="0" applyBorder="1"/>
    <xf numFmtId="0" fontId="7" fillId="0" borderId="2" xfId="0" applyFont="1" applyBorder="1"/>
    <xf numFmtId="0" fontId="7" fillId="0" borderId="5" xfId="0" applyFont="1" applyBorder="1" applyAlignment="1">
      <alignment horizontal="center"/>
    </xf>
    <xf numFmtId="0" fontId="0" fillId="0" borderId="2" xfId="0" applyBorder="1"/>
    <xf numFmtId="0" fontId="0" fillId="0" borderId="11" xfId="0" applyBorder="1"/>
    <xf numFmtId="0" fontId="19" fillId="0" borderId="3" xfId="0" applyFont="1" applyBorder="1"/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Alignment="1">
      <alignment horizontal="center"/>
    </xf>
    <xf numFmtId="164" fontId="1" fillId="0" borderId="12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12" xfId="0" applyNumberFormat="1" applyFont="1" applyBorder="1" applyAlignment="1">
      <alignment horizontal="center"/>
    </xf>
    <xf numFmtId="0" fontId="7" fillId="0" borderId="9" xfId="0" applyFont="1" applyBorder="1"/>
    <xf numFmtId="164" fontId="0" fillId="0" borderId="4" xfId="0" applyNumberFormat="1" applyBorder="1" applyAlignment="1">
      <alignment horizontal="center"/>
    </xf>
    <xf numFmtId="9" fontId="0" fillId="0" borderId="12" xfId="1" applyFont="1" applyBorder="1" applyAlignment="1">
      <alignment horizontal="center"/>
    </xf>
    <xf numFmtId="0" fontId="3" fillId="0" borderId="1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7" fillId="0" borderId="2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" fillId="0" borderId="2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/>
    </xf>
    <xf numFmtId="164" fontId="7" fillId="0" borderId="2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/>
    </xf>
    <xf numFmtId="1" fontId="6" fillId="0" borderId="0" xfId="0" applyNumberFormat="1" applyFont="1" applyAlignment="1">
      <alignment horizontal="center"/>
    </xf>
    <xf numFmtId="0" fontId="0" fillId="0" borderId="12" xfId="0" applyBorder="1" applyAlignment="1">
      <alignment horizontal="left"/>
    </xf>
    <xf numFmtId="164" fontId="1" fillId="0" borderId="11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0" fillId="0" borderId="0" xfId="0" applyNumberFormat="1" applyAlignment="1">
      <alignment horizontal="left"/>
    </xf>
    <xf numFmtId="0" fontId="20" fillId="0" borderId="10" xfId="0" applyFont="1" applyBorder="1" applyAlignment="1">
      <alignment horizontal="left"/>
    </xf>
    <xf numFmtId="1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left"/>
    </xf>
    <xf numFmtId="1" fontId="0" fillId="0" borderId="11" xfId="0" applyNumberFormat="1" applyBorder="1" applyAlignment="1">
      <alignment horizontal="center"/>
    </xf>
    <xf numFmtId="0" fontId="0" fillId="0" borderId="4" xfId="0" applyBorder="1" applyAlignment="1">
      <alignment horizontal="left"/>
    </xf>
    <xf numFmtId="0" fontId="1" fillId="0" borderId="11" xfId="0" applyFont="1" applyBorder="1" applyAlignment="1">
      <alignment horizontal="center"/>
    </xf>
    <xf numFmtId="0" fontId="0" fillId="0" borderId="3" xfId="0" applyBorder="1" applyAlignment="1">
      <alignment horizontal="left"/>
    </xf>
    <xf numFmtId="164" fontId="1" fillId="0" borderId="3" xfId="0" applyNumberFormat="1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0" fillId="0" borderId="0" xfId="0" applyFont="1" applyAlignment="1">
      <alignment horizontal="center"/>
    </xf>
    <xf numFmtId="0" fontId="20" fillId="0" borderId="3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12" xfId="0" applyFont="1" applyBorder="1" applyAlignment="1">
      <alignment horizontal="left"/>
    </xf>
    <xf numFmtId="0" fontId="20" fillId="0" borderId="3" xfId="0" applyFont="1" applyBorder="1" applyAlignment="1">
      <alignment horizontal="left"/>
    </xf>
    <xf numFmtId="164" fontId="0" fillId="0" borderId="2" xfId="0" applyNumberFormat="1" applyBorder="1" applyAlignment="1">
      <alignment horizontal="left"/>
    </xf>
    <xf numFmtId="164" fontId="0" fillId="0" borderId="11" xfId="0" applyNumberFormat="1" applyBorder="1" applyAlignment="1">
      <alignment horizontal="left"/>
    </xf>
    <xf numFmtId="164" fontId="0" fillId="0" borderId="5" xfId="0" applyNumberFormat="1" applyBorder="1" applyAlignment="1">
      <alignment horizontal="left"/>
    </xf>
    <xf numFmtId="0" fontId="10" fillId="0" borderId="0" xfId="0" applyFont="1"/>
    <xf numFmtId="0" fontId="9" fillId="0" borderId="0" xfId="0" applyFont="1" applyAlignment="1">
      <alignment horizontal="center"/>
    </xf>
    <xf numFmtId="0" fontId="12" fillId="5" borderId="0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4" borderId="0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0" fillId="0" borderId="0" xfId="0" applyBorder="1"/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2" fillId="0" borderId="0" xfId="0" applyFont="1" applyBorder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505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327660</xdr:colOff>
      <xdr:row>68</xdr:row>
      <xdr:rowOff>129540</xdr:rowOff>
    </xdr:from>
    <xdr:ext cx="5364480" cy="50292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749A9B3-4B62-A80A-0A89-E7D60E0B1A06}"/>
            </a:ext>
          </a:extLst>
        </xdr:cNvPr>
        <xdr:cNvSpPr txBox="1"/>
      </xdr:nvSpPr>
      <xdr:spPr>
        <a:xfrm>
          <a:off x="1546860" y="14577060"/>
          <a:ext cx="5364480" cy="50292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CA" sz="1100"/>
            <a:t>Game was suspended in the 2nd inning due to rain and poor field conditions. Game will be completed on Saturday August 11th at 1:00 at Cullen Field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15C7A1-AE28-4030-A037-14A79B343BE5}">
  <dimension ref="A3:AF70"/>
  <sheetViews>
    <sheetView showGridLines="0" tabSelected="1" workbookViewId="0"/>
  </sheetViews>
  <sheetFormatPr defaultRowHeight="15" x14ac:dyDescent="0.25"/>
  <cols>
    <col min="1" max="1" width="19.140625" customWidth="1"/>
    <col min="3" max="3" width="23.7109375" customWidth="1"/>
    <col min="4" max="4" width="5.5703125" customWidth="1"/>
    <col min="5" max="5" width="25" customWidth="1"/>
    <col min="6" max="6" width="6.140625" customWidth="1"/>
    <col min="8" max="8" width="21.7109375" customWidth="1"/>
    <col min="9" max="24" width="3.7109375" customWidth="1"/>
    <col min="25" max="25" width="7.28515625" customWidth="1"/>
    <col min="26" max="26" width="5.28515625" bestFit="1" customWidth="1"/>
    <col min="27" max="27" width="4.7109375" customWidth="1"/>
    <col min="28" max="28" width="6" customWidth="1"/>
    <col min="29" max="29" width="6.85546875" bestFit="1" customWidth="1"/>
    <col min="30" max="30" width="3.42578125" bestFit="1" customWidth="1"/>
    <col min="31" max="31" width="7.140625" bestFit="1" customWidth="1"/>
    <col min="32" max="32" width="8.140625" bestFit="1" customWidth="1"/>
  </cols>
  <sheetData>
    <row r="3" spans="1:32" ht="18.75" x14ac:dyDescent="0.3">
      <c r="A3" s="1"/>
      <c r="B3" s="1"/>
      <c r="C3" s="1"/>
      <c r="D3" s="10" t="s">
        <v>294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8"/>
      <c r="AA3" s="18"/>
      <c r="AB3" s="18"/>
      <c r="AC3" s="20"/>
      <c r="AD3" s="18"/>
      <c r="AE3" s="20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3" t="s">
        <v>310</v>
      </c>
      <c r="Z4" s="19" t="s">
        <v>159</v>
      </c>
      <c r="AA4" s="19" t="s">
        <v>156</v>
      </c>
      <c r="AB4" s="19" t="s">
        <v>157</v>
      </c>
      <c r="AC4" s="21" t="s">
        <v>161</v>
      </c>
      <c r="AD4" s="19" t="s">
        <v>158</v>
      </c>
      <c r="AE4" s="21" t="s">
        <v>160</v>
      </c>
      <c r="AF4" s="19" t="s">
        <v>162</v>
      </c>
    </row>
    <row r="5" spans="1:32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H5" s="58" t="s">
        <v>81</v>
      </c>
      <c r="I5" s="48" t="s">
        <v>309</v>
      </c>
      <c r="J5" s="40"/>
      <c r="K5" s="42">
        <v>2</v>
      </c>
      <c r="L5" s="43">
        <v>1</v>
      </c>
      <c r="M5" s="42">
        <v>5</v>
      </c>
      <c r="N5" s="43">
        <v>3</v>
      </c>
      <c r="O5" s="42">
        <v>3</v>
      </c>
      <c r="P5" s="43">
        <v>2</v>
      </c>
      <c r="Q5" s="46">
        <v>4</v>
      </c>
      <c r="R5" s="54">
        <v>3</v>
      </c>
      <c r="S5" s="51">
        <v>1</v>
      </c>
      <c r="T5" s="51">
        <v>5</v>
      </c>
      <c r="U5" s="42">
        <v>2</v>
      </c>
      <c r="V5" s="43">
        <v>0</v>
      </c>
      <c r="W5" s="34">
        <v>4</v>
      </c>
      <c r="X5" s="34">
        <v>3</v>
      </c>
      <c r="Y5" s="18">
        <v>7</v>
      </c>
      <c r="Z5" s="18">
        <v>6</v>
      </c>
      <c r="AA5" s="18">
        <v>1</v>
      </c>
      <c r="AB5" s="18">
        <f>K5+M5+O5+Q5+S5+U5+W5</f>
        <v>21</v>
      </c>
      <c r="AC5" s="20">
        <f t="shared" ref="AC5:AC22" si="0">AB5/Y5</f>
        <v>3</v>
      </c>
      <c r="AD5" s="18">
        <f>L5+N5+P5+R5+T5+V5+X5</f>
        <v>17</v>
      </c>
      <c r="AE5" s="20">
        <f t="shared" ref="AE5:AE22" si="1">AD5/Y5</f>
        <v>2.4285714285714284</v>
      </c>
      <c r="AF5" s="18">
        <f t="shared" ref="AF5:AF22" si="2">AB5-AD5</f>
        <v>4</v>
      </c>
    </row>
    <row r="6" spans="1:32" x14ac:dyDescent="0.25">
      <c r="A6" s="4" t="s">
        <v>303</v>
      </c>
      <c r="B6" s="15">
        <v>1</v>
      </c>
      <c r="C6" s="25" t="s">
        <v>1</v>
      </c>
      <c r="D6" s="25">
        <v>6</v>
      </c>
      <c r="E6" s="25" t="s">
        <v>299</v>
      </c>
      <c r="F6" s="25">
        <v>11</v>
      </c>
      <c r="G6" s="1"/>
      <c r="H6" s="72" t="s">
        <v>150</v>
      </c>
      <c r="I6" s="34">
        <v>5</v>
      </c>
      <c r="J6" s="34">
        <v>0</v>
      </c>
      <c r="K6" s="44">
        <v>1</v>
      </c>
      <c r="L6" s="45">
        <v>2</v>
      </c>
      <c r="M6" s="42">
        <v>8</v>
      </c>
      <c r="N6" s="43">
        <v>2</v>
      </c>
      <c r="O6" s="42">
        <v>5</v>
      </c>
      <c r="P6" s="43">
        <v>2</v>
      </c>
      <c r="Q6" s="48" t="s">
        <v>309</v>
      </c>
      <c r="R6" s="49"/>
      <c r="S6" s="50">
        <v>5</v>
      </c>
      <c r="T6" s="50">
        <v>1</v>
      </c>
      <c r="U6" s="42">
        <v>11</v>
      </c>
      <c r="V6" s="43">
        <v>6</v>
      </c>
      <c r="W6" s="39">
        <v>3</v>
      </c>
      <c r="X6" s="39">
        <v>4</v>
      </c>
      <c r="Y6" s="18">
        <v>7</v>
      </c>
      <c r="Z6" s="18">
        <v>5</v>
      </c>
      <c r="AA6" s="18">
        <v>2</v>
      </c>
      <c r="AB6" s="18">
        <f>I6+K6+M6+O6+S6+U6+W6</f>
        <v>38</v>
      </c>
      <c r="AC6" s="20">
        <f t="shared" si="0"/>
        <v>5.4285714285714288</v>
      </c>
      <c r="AD6" s="18">
        <f>J6+L6+N6+P6+T6+V6+X6</f>
        <v>17</v>
      </c>
      <c r="AE6" s="20">
        <f t="shared" si="1"/>
        <v>2.4285714285714284</v>
      </c>
      <c r="AF6" s="18">
        <f t="shared" si="2"/>
        <v>21</v>
      </c>
    </row>
    <row r="7" spans="1:32" x14ac:dyDescent="0.25">
      <c r="A7" s="1" t="s">
        <v>147</v>
      </c>
      <c r="B7" s="15">
        <v>2</v>
      </c>
      <c r="C7" s="25" t="s">
        <v>110</v>
      </c>
      <c r="D7" s="25">
        <v>11</v>
      </c>
      <c r="E7" s="25" t="s">
        <v>318</v>
      </c>
      <c r="F7" s="25">
        <v>7</v>
      </c>
      <c r="G7" s="1"/>
      <c r="H7" s="72" t="s">
        <v>110</v>
      </c>
      <c r="I7" s="34">
        <v>11</v>
      </c>
      <c r="J7" s="34">
        <v>7</v>
      </c>
      <c r="K7" s="42">
        <v>3</v>
      </c>
      <c r="L7" s="43">
        <v>0</v>
      </c>
      <c r="M7" s="48" t="s">
        <v>309</v>
      </c>
      <c r="N7" s="49"/>
      <c r="O7" s="44">
        <v>2</v>
      </c>
      <c r="P7" s="45">
        <v>3</v>
      </c>
      <c r="Q7" s="46">
        <v>2</v>
      </c>
      <c r="R7" s="54">
        <v>1</v>
      </c>
      <c r="S7" s="50">
        <v>3</v>
      </c>
      <c r="T7" s="50">
        <v>0</v>
      </c>
      <c r="U7" s="44">
        <v>6</v>
      </c>
      <c r="V7" s="39">
        <v>11</v>
      </c>
      <c r="Y7" s="18">
        <v>6</v>
      </c>
      <c r="Z7" s="18">
        <v>4</v>
      </c>
      <c r="AA7" s="18">
        <v>2</v>
      </c>
      <c r="AB7" s="18">
        <f>I7+K7+O7+Q7+S7+U7</f>
        <v>27</v>
      </c>
      <c r="AC7" s="20">
        <f t="shared" si="0"/>
        <v>4.5</v>
      </c>
      <c r="AD7" s="18">
        <f>J7+L7+P7+R7+T7+V7</f>
        <v>22</v>
      </c>
      <c r="AE7" s="20">
        <f t="shared" si="1"/>
        <v>3.6666666666666665</v>
      </c>
      <c r="AF7" s="18">
        <f t="shared" si="2"/>
        <v>5</v>
      </c>
    </row>
    <row r="8" spans="1:32" x14ac:dyDescent="0.25">
      <c r="A8" s="1" t="s">
        <v>81</v>
      </c>
      <c r="B8" s="15">
        <v>3</v>
      </c>
      <c r="C8" s="25" t="s">
        <v>23</v>
      </c>
      <c r="D8" s="25">
        <v>2</v>
      </c>
      <c r="E8" s="25" t="s">
        <v>167</v>
      </c>
      <c r="F8" s="25">
        <v>1</v>
      </c>
      <c r="G8" s="1"/>
      <c r="H8" s="72" t="s">
        <v>167</v>
      </c>
      <c r="I8" s="41">
        <v>1</v>
      </c>
      <c r="J8" s="41">
        <v>2</v>
      </c>
      <c r="K8" s="42">
        <v>11</v>
      </c>
      <c r="L8" s="43">
        <v>1</v>
      </c>
      <c r="M8" s="42">
        <v>5</v>
      </c>
      <c r="N8" s="43">
        <v>0</v>
      </c>
      <c r="O8" s="42">
        <v>4</v>
      </c>
      <c r="P8" s="43">
        <v>2</v>
      </c>
      <c r="Q8" s="46">
        <v>8</v>
      </c>
      <c r="R8" s="54">
        <v>2</v>
      </c>
      <c r="S8" s="48" t="s">
        <v>309</v>
      </c>
      <c r="T8" s="40"/>
      <c r="U8" s="44">
        <v>0</v>
      </c>
      <c r="V8" s="39">
        <v>2</v>
      </c>
      <c r="Y8" s="18">
        <v>6</v>
      </c>
      <c r="Z8" s="18">
        <v>4</v>
      </c>
      <c r="AA8" s="18">
        <v>2</v>
      </c>
      <c r="AB8" s="18">
        <f>I8+K8+M8+O8+Q8+U8</f>
        <v>29</v>
      </c>
      <c r="AC8" s="20">
        <f t="shared" si="0"/>
        <v>4.833333333333333</v>
      </c>
      <c r="AD8" s="18">
        <f>J8+L8+N8+P8+R8+V8</f>
        <v>9</v>
      </c>
      <c r="AE8" s="20">
        <f t="shared" si="1"/>
        <v>1.5</v>
      </c>
      <c r="AF8" s="18">
        <f t="shared" si="2"/>
        <v>20</v>
      </c>
    </row>
    <row r="9" spans="1:32" x14ac:dyDescent="0.25">
      <c r="A9" s="1"/>
      <c r="B9" s="15">
        <v>4</v>
      </c>
      <c r="C9" s="25" t="s">
        <v>108</v>
      </c>
      <c r="D9" s="25">
        <v>0</v>
      </c>
      <c r="E9" s="25" t="s">
        <v>152</v>
      </c>
      <c r="F9" s="25">
        <v>3</v>
      </c>
      <c r="G9" s="1"/>
      <c r="H9" s="72" t="s">
        <v>212</v>
      </c>
      <c r="I9" s="34">
        <v>7</v>
      </c>
      <c r="J9" s="34">
        <v>1</v>
      </c>
      <c r="K9" s="42">
        <v>21</v>
      </c>
      <c r="L9" s="43">
        <v>5</v>
      </c>
      <c r="M9" s="42">
        <v>4</v>
      </c>
      <c r="N9" s="43">
        <v>1</v>
      </c>
      <c r="O9" s="48" t="s">
        <v>309</v>
      </c>
      <c r="P9" s="49"/>
      <c r="Q9" s="39">
        <v>3</v>
      </c>
      <c r="R9" s="45">
        <v>4</v>
      </c>
      <c r="S9" s="51">
        <v>0</v>
      </c>
      <c r="T9" s="51">
        <v>3</v>
      </c>
      <c r="U9" s="55"/>
      <c r="Y9" s="18">
        <v>5</v>
      </c>
      <c r="Z9" s="18">
        <v>3</v>
      </c>
      <c r="AA9" s="18">
        <v>2</v>
      </c>
      <c r="AB9" s="18">
        <f>I9+K9+M9+Q9+S9</f>
        <v>35</v>
      </c>
      <c r="AC9" s="20">
        <f t="shared" si="0"/>
        <v>7</v>
      </c>
      <c r="AD9" s="18">
        <f>J9+L9+N9+R9+T9</f>
        <v>14</v>
      </c>
      <c r="AE9" s="20">
        <f t="shared" si="1"/>
        <v>2.8</v>
      </c>
      <c r="AF9" s="18">
        <f t="shared" si="2"/>
        <v>21</v>
      </c>
    </row>
    <row r="10" spans="1:32" x14ac:dyDescent="0.25">
      <c r="A10" s="1"/>
      <c r="B10" s="15">
        <v>5</v>
      </c>
      <c r="C10" s="25" t="s">
        <v>57</v>
      </c>
      <c r="D10" s="25">
        <v>5</v>
      </c>
      <c r="E10" s="25" t="s">
        <v>146</v>
      </c>
      <c r="F10" s="25">
        <v>4</v>
      </c>
      <c r="G10" s="1"/>
      <c r="H10" s="72" t="s">
        <v>23</v>
      </c>
      <c r="I10" s="34">
        <v>2</v>
      </c>
      <c r="J10" s="34">
        <v>1</v>
      </c>
      <c r="K10" s="42">
        <v>4</v>
      </c>
      <c r="L10" s="43">
        <v>2</v>
      </c>
      <c r="M10" s="52">
        <v>3</v>
      </c>
      <c r="N10" s="53">
        <v>5</v>
      </c>
      <c r="O10" s="42">
        <v>3</v>
      </c>
      <c r="P10" s="54">
        <v>2</v>
      </c>
      <c r="Q10" s="39">
        <v>1</v>
      </c>
      <c r="R10" s="39">
        <v>2</v>
      </c>
      <c r="S10" s="55"/>
      <c r="T10" s="55"/>
      <c r="U10" s="55"/>
      <c r="Y10" s="18">
        <v>5</v>
      </c>
      <c r="Z10" s="18">
        <v>3</v>
      </c>
      <c r="AA10" s="18">
        <v>2</v>
      </c>
      <c r="AB10" s="18">
        <f>I10+K10+M10+O10+Q10</f>
        <v>13</v>
      </c>
      <c r="AC10" s="20">
        <f t="shared" si="0"/>
        <v>2.6</v>
      </c>
      <c r="AD10" s="18">
        <f>J10+L10+N10+P10+R10</f>
        <v>12</v>
      </c>
      <c r="AE10" s="20">
        <f t="shared" si="1"/>
        <v>2.4</v>
      </c>
      <c r="AF10" s="18">
        <f t="shared" si="2"/>
        <v>1</v>
      </c>
    </row>
    <row r="11" spans="1:32" x14ac:dyDescent="0.25">
      <c r="A11" s="1"/>
      <c r="B11" s="15">
        <v>6</v>
      </c>
      <c r="C11" s="25" t="s">
        <v>145</v>
      </c>
      <c r="D11" s="25">
        <v>1</v>
      </c>
      <c r="E11" s="25" t="s">
        <v>212</v>
      </c>
      <c r="F11" s="25">
        <v>7</v>
      </c>
      <c r="G11" s="1"/>
      <c r="H11" s="72" t="s">
        <v>146</v>
      </c>
      <c r="I11" s="41">
        <v>4</v>
      </c>
      <c r="J11" s="41">
        <v>5</v>
      </c>
      <c r="K11" s="42">
        <v>4</v>
      </c>
      <c r="L11" s="43">
        <v>1</v>
      </c>
      <c r="M11" s="42">
        <v>2</v>
      </c>
      <c r="N11" s="43">
        <v>1</v>
      </c>
      <c r="O11" s="48" t="s">
        <v>309</v>
      </c>
      <c r="P11" s="49"/>
      <c r="Q11" s="41">
        <v>2</v>
      </c>
      <c r="R11" s="41">
        <v>8</v>
      </c>
      <c r="S11" s="55"/>
      <c r="T11" s="55"/>
      <c r="U11" s="55"/>
      <c r="Y11" s="18">
        <v>4</v>
      </c>
      <c r="Z11" s="18">
        <v>2</v>
      </c>
      <c r="AA11" s="18">
        <v>2</v>
      </c>
      <c r="AB11" s="18">
        <f>I11+K11+M11+Q11</f>
        <v>12</v>
      </c>
      <c r="AC11" s="20">
        <f t="shared" si="0"/>
        <v>3</v>
      </c>
      <c r="AD11" s="18">
        <f>J11+L11+N11+R11</f>
        <v>15</v>
      </c>
      <c r="AE11" s="20">
        <f t="shared" si="1"/>
        <v>3.75</v>
      </c>
      <c r="AF11" s="18">
        <f t="shared" si="2"/>
        <v>-3</v>
      </c>
    </row>
    <row r="12" spans="1:32" x14ac:dyDescent="0.25">
      <c r="A12" s="1"/>
      <c r="B12" s="15">
        <v>7</v>
      </c>
      <c r="C12" s="25" t="s">
        <v>301</v>
      </c>
      <c r="D12" s="25">
        <v>12</v>
      </c>
      <c r="E12" s="25" t="s">
        <v>17</v>
      </c>
      <c r="F12" s="25">
        <v>1</v>
      </c>
      <c r="G12" s="1"/>
      <c r="H12" s="72" t="s">
        <v>301</v>
      </c>
      <c r="I12" s="34">
        <v>12</v>
      </c>
      <c r="J12" s="34">
        <v>1</v>
      </c>
      <c r="K12" s="42">
        <v>2</v>
      </c>
      <c r="L12" s="43">
        <v>1</v>
      </c>
      <c r="M12" s="52">
        <v>1</v>
      </c>
      <c r="N12" s="53">
        <v>4</v>
      </c>
      <c r="O12" s="44">
        <v>2</v>
      </c>
      <c r="P12" s="39">
        <v>3</v>
      </c>
      <c r="Q12" s="55"/>
      <c r="R12" s="55"/>
      <c r="S12" s="55"/>
      <c r="T12" s="55"/>
      <c r="U12" s="55"/>
      <c r="Y12" s="18">
        <v>4</v>
      </c>
      <c r="Z12" s="18">
        <v>2</v>
      </c>
      <c r="AA12" s="18">
        <v>2</v>
      </c>
      <c r="AB12" s="18">
        <f>I12+K12+M12+O12</f>
        <v>17</v>
      </c>
      <c r="AC12" s="20">
        <f t="shared" si="0"/>
        <v>4.25</v>
      </c>
      <c r="AD12" s="18">
        <f>J12+L12+N12+P12</f>
        <v>9</v>
      </c>
      <c r="AE12" s="20">
        <f t="shared" si="1"/>
        <v>2.25</v>
      </c>
      <c r="AF12" s="18">
        <f t="shared" si="2"/>
        <v>8</v>
      </c>
    </row>
    <row r="13" spans="1:32" x14ac:dyDescent="0.25">
      <c r="A13" s="1"/>
      <c r="B13" s="15">
        <v>8</v>
      </c>
      <c r="C13" s="25" t="s">
        <v>150</v>
      </c>
      <c r="D13" s="25">
        <v>5</v>
      </c>
      <c r="E13" s="25" t="s">
        <v>320</v>
      </c>
      <c r="F13" s="25">
        <v>0</v>
      </c>
      <c r="G13" s="1"/>
      <c r="H13" s="72" t="s">
        <v>152</v>
      </c>
      <c r="I13" s="34">
        <v>3</v>
      </c>
      <c r="J13" s="34">
        <v>0</v>
      </c>
      <c r="K13" s="44">
        <v>2</v>
      </c>
      <c r="L13" s="45">
        <v>4</v>
      </c>
      <c r="M13" s="42">
        <v>11</v>
      </c>
      <c r="N13" s="43">
        <v>4</v>
      </c>
      <c r="O13" s="44">
        <v>2</v>
      </c>
      <c r="P13" s="39">
        <v>5</v>
      </c>
      <c r="Q13" s="55"/>
      <c r="R13" s="55"/>
      <c r="S13" s="55"/>
      <c r="T13" s="55"/>
      <c r="U13" s="55"/>
      <c r="Y13" s="18">
        <v>4</v>
      </c>
      <c r="Z13" s="18">
        <v>2</v>
      </c>
      <c r="AA13" s="18">
        <v>2</v>
      </c>
      <c r="AB13" s="18">
        <f>I13+K13+M13+O13</f>
        <v>18</v>
      </c>
      <c r="AC13" s="20">
        <f t="shared" si="0"/>
        <v>4.5</v>
      </c>
      <c r="AD13" s="18">
        <f>J13+L13+N13+P13</f>
        <v>13</v>
      </c>
      <c r="AE13" s="20">
        <f t="shared" si="1"/>
        <v>3.25</v>
      </c>
      <c r="AF13" s="18">
        <f t="shared" si="2"/>
        <v>5</v>
      </c>
    </row>
    <row r="14" spans="1:32" x14ac:dyDescent="0.25">
      <c r="A14" s="1"/>
      <c r="B14" s="1"/>
      <c r="C14" s="1"/>
      <c r="D14" s="1"/>
      <c r="E14" s="1"/>
      <c r="F14" s="1"/>
      <c r="G14" s="1"/>
      <c r="H14" s="72" t="s">
        <v>318</v>
      </c>
      <c r="I14" s="41">
        <v>7</v>
      </c>
      <c r="J14" s="41">
        <v>11</v>
      </c>
      <c r="K14" s="48" t="s">
        <v>309</v>
      </c>
      <c r="L14" s="49"/>
      <c r="M14" s="42">
        <v>8</v>
      </c>
      <c r="N14" s="43">
        <v>2</v>
      </c>
      <c r="O14" s="39">
        <v>2</v>
      </c>
      <c r="P14" s="39">
        <v>4</v>
      </c>
      <c r="Q14" s="55"/>
      <c r="R14" s="55"/>
      <c r="S14" s="55"/>
      <c r="T14" s="55"/>
      <c r="U14" s="55"/>
      <c r="Y14" s="18">
        <v>3</v>
      </c>
      <c r="Z14" s="18">
        <v>1</v>
      </c>
      <c r="AA14" s="18">
        <v>2</v>
      </c>
      <c r="AB14" s="18">
        <f>I14+M14+O14</f>
        <v>17</v>
      </c>
      <c r="AC14" s="20">
        <f t="shared" si="0"/>
        <v>5.666666666666667</v>
      </c>
      <c r="AD14" s="18">
        <f>J14+N14+P14</f>
        <v>17</v>
      </c>
      <c r="AE14" s="20">
        <f t="shared" si="1"/>
        <v>5.666666666666667</v>
      </c>
      <c r="AF14" s="18">
        <f t="shared" si="2"/>
        <v>0</v>
      </c>
    </row>
    <row r="15" spans="1:32" x14ac:dyDescent="0.25">
      <c r="A15" s="3"/>
      <c r="B15" s="1"/>
      <c r="C15" s="1"/>
      <c r="D15" s="1"/>
      <c r="E15" s="1"/>
      <c r="F15" s="1"/>
      <c r="G15" s="1"/>
      <c r="H15" s="72" t="s">
        <v>154</v>
      </c>
      <c r="I15" s="34">
        <v>5</v>
      </c>
      <c r="J15" s="34">
        <v>4</v>
      </c>
      <c r="K15" s="44">
        <v>5</v>
      </c>
      <c r="L15" s="45">
        <v>21</v>
      </c>
      <c r="M15" s="52">
        <v>2</v>
      </c>
      <c r="N15" s="41">
        <v>8</v>
      </c>
      <c r="Q15" s="55"/>
      <c r="R15" s="55"/>
      <c r="S15" s="55"/>
      <c r="T15" s="55"/>
      <c r="U15" s="55"/>
      <c r="Y15" s="18">
        <v>3</v>
      </c>
      <c r="Z15" s="18">
        <v>1</v>
      </c>
      <c r="AA15" s="18">
        <v>2</v>
      </c>
      <c r="AB15" s="18">
        <f>I15+K15+M15</f>
        <v>12</v>
      </c>
      <c r="AC15" s="20">
        <f t="shared" si="0"/>
        <v>4</v>
      </c>
      <c r="AD15" s="18">
        <f>J15+L15+N15</f>
        <v>33</v>
      </c>
      <c r="AE15" s="20">
        <f t="shared" si="1"/>
        <v>11</v>
      </c>
      <c r="AF15" s="18">
        <f t="shared" si="2"/>
        <v>-21</v>
      </c>
    </row>
    <row r="16" spans="1:32" x14ac:dyDescent="0.25">
      <c r="A16" s="3" t="s">
        <v>35</v>
      </c>
      <c r="B16" s="16" t="s">
        <v>3</v>
      </c>
      <c r="C16" s="16" t="s">
        <v>143</v>
      </c>
      <c r="D16" s="16"/>
      <c r="E16" s="16" t="s">
        <v>142</v>
      </c>
      <c r="F16" s="16"/>
      <c r="G16" s="1"/>
      <c r="H16" s="72" t="s">
        <v>299</v>
      </c>
      <c r="I16" s="34">
        <v>11</v>
      </c>
      <c r="J16" s="34">
        <v>6</v>
      </c>
      <c r="K16" s="44">
        <v>0</v>
      </c>
      <c r="L16" s="45">
        <v>3</v>
      </c>
      <c r="M16" s="52">
        <v>4</v>
      </c>
      <c r="N16" s="41">
        <v>11</v>
      </c>
      <c r="Q16" s="55"/>
      <c r="R16" s="55"/>
      <c r="S16" s="55"/>
      <c r="T16" s="55"/>
      <c r="U16" s="55"/>
      <c r="Y16" s="18">
        <v>3</v>
      </c>
      <c r="Z16" s="18">
        <v>1</v>
      </c>
      <c r="AA16" s="18">
        <v>2</v>
      </c>
      <c r="AB16" s="18">
        <f>I16+K16+M16</f>
        <v>15</v>
      </c>
      <c r="AC16" s="20">
        <f t="shared" si="0"/>
        <v>5</v>
      </c>
      <c r="AD16" s="18">
        <f>J16+L16+N16</f>
        <v>20</v>
      </c>
      <c r="AE16" s="20">
        <f t="shared" si="1"/>
        <v>6.666666666666667</v>
      </c>
      <c r="AF16" s="18">
        <f t="shared" si="2"/>
        <v>-5</v>
      </c>
    </row>
    <row r="17" spans="1:32" x14ac:dyDescent="0.25">
      <c r="A17" s="1" t="s">
        <v>303</v>
      </c>
      <c r="B17" s="15">
        <v>9</v>
      </c>
      <c r="C17" s="25" t="s">
        <v>81</v>
      </c>
      <c r="D17" s="25">
        <v>2</v>
      </c>
      <c r="E17" s="25" t="s">
        <v>147</v>
      </c>
      <c r="F17" s="25">
        <v>1</v>
      </c>
      <c r="G17" s="1"/>
      <c r="H17" s="72" t="s">
        <v>320</v>
      </c>
      <c r="I17" s="41">
        <v>0</v>
      </c>
      <c r="J17" s="41">
        <v>5</v>
      </c>
      <c r="K17" s="42">
        <v>4</v>
      </c>
      <c r="L17" s="43">
        <v>3</v>
      </c>
      <c r="M17" s="52">
        <v>1</v>
      </c>
      <c r="N17" s="41">
        <v>2</v>
      </c>
      <c r="Q17" s="55"/>
      <c r="R17" s="55"/>
      <c r="S17" s="55"/>
      <c r="T17" s="55"/>
      <c r="U17" s="55"/>
      <c r="Y17" s="18">
        <v>3</v>
      </c>
      <c r="Z17" s="18">
        <v>1</v>
      </c>
      <c r="AA17" s="18">
        <v>2</v>
      </c>
      <c r="AB17" s="18">
        <f>I17+K17+M17</f>
        <v>5</v>
      </c>
      <c r="AC17" s="20">
        <f t="shared" si="0"/>
        <v>1.6666666666666667</v>
      </c>
      <c r="AD17" s="18">
        <f>J17+L17+N17</f>
        <v>10</v>
      </c>
      <c r="AE17" s="20">
        <f t="shared" si="1"/>
        <v>3.3333333333333335</v>
      </c>
      <c r="AF17" s="18">
        <f t="shared" si="2"/>
        <v>-5</v>
      </c>
    </row>
    <row r="18" spans="1:32" x14ac:dyDescent="0.25">
      <c r="A18" s="1" t="s">
        <v>1</v>
      </c>
      <c r="B18" s="15">
        <v>10</v>
      </c>
      <c r="C18" s="25" t="s">
        <v>167</v>
      </c>
      <c r="D18" s="25">
        <v>11</v>
      </c>
      <c r="E18" s="25" t="s">
        <v>108</v>
      </c>
      <c r="F18" s="25">
        <v>1</v>
      </c>
      <c r="G18" s="1"/>
      <c r="H18" s="72" t="s">
        <v>1</v>
      </c>
      <c r="I18" s="41">
        <v>6</v>
      </c>
      <c r="J18" s="41">
        <v>11</v>
      </c>
      <c r="K18" s="48" t="s">
        <v>309</v>
      </c>
      <c r="L18" s="49"/>
      <c r="M18" s="52">
        <v>2</v>
      </c>
      <c r="N18" s="41">
        <v>8</v>
      </c>
      <c r="Q18" s="55"/>
      <c r="R18" s="55"/>
      <c r="S18" s="55"/>
      <c r="T18" s="55"/>
      <c r="Y18" s="18">
        <v>2</v>
      </c>
      <c r="Z18" s="18">
        <v>0</v>
      </c>
      <c r="AA18" s="18">
        <v>2</v>
      </c>
      <c r="AB18" s="18">
        <f>I18+M18</f>
        <v>8</v>
      </c>
      <c r="AC18" s="20">
        <f t="shared" si="0"/>
        <v>4</v>
      </c>
      <c r="AD18" s="18">
        <f>J18+N18</f>
        <v>19</v>
      </c>
      <c r="AE18" s="20">
        <f t="shared" si="1"/>
        <v>9.5</v>
      </c>
      <c r="AF18" s="18">
        <f t="shared" si="2"/>
        <v>-11</v>
      </c>
    </row>
    <row r="19" spans="1:32" x14ac:dyDescent="0.25">
      <c r="A19" s="1" t="s">
        <v>297</v>
      </c>
      <c r="B19" s="15">
        <v>11</v>
      </c>
      <c r="C19" s="25" t="s">
        <v>146</v>
      </c>
      <c r="D19" s="25">
        <v>4</v>
      </c>
      <c r="E19" s="25" t="s">
        <v>145</v>
      </c>
      <c r="F19" s="25">
        <v>1</v>
      </c>
      <c r="G19" s="1"/>
      <c r="H19" s="58" t="s">
        <v>147</v>
      </c>
      <c r="I19" s="36" t="s">
        <v>309</v>
      </c>
      <c r="J19" s="40"/>
      <c r="K19" s="44">
        <v>1</v>
      </c>
      <c r="L19" s="45">
        <v>2</v>
      </c>
      <c r="M19" s="41">
        <v>0</v>
      </c>
      <c r="N19" s="51">
        <v>5</v>
      </c>
      <c r="Q19" s="55"/>
      <c r="R19" s="55"/>
      <c r="S19" s="55"/>
      <c r="T19" s="55"/>
      <c r="Y19" s="18">
        <v>2</v>
      </c>
      <c r="Z19" s="18">
        <v>0</v>
      </c>
      <c r="AA19" s="18">
        <v>2</v>
      </c>
      <c r="AB19" s="18">
        <f>K19+M19</f>
        <v>1</v>
      </c>
      <c r="AC19" s="20">
        <f t="shared" si="0"/>
        <v>0.5</v>
      </c>
      <c r="AD19" s="18">
        <f>L19+N19</f>
        <v>7</v>
      </c>
      <c r="AE19" s="20">
        <f t="shared" si="1"/>
        <v>3.5</v>
      </c>
      <c r="AF19" s="18">
        <f t="shared" si="2"/>
        <v>-6</v>
      </c>
    </row>
    <row r="20" spans="1:32" x14ac:dyDescent="0.25">
      <c r="A20" s="1"/>
      <c r="B20" s="15">
        <v>12</v>
      </c>
      <c r="C20" s="25" t="s">
        <v>320</v>
      </c>
      <c r="D20" s="25">
        <v>4</v>
      </c>
      <c r="E20" s="25" t="s">
        <v>17</v>
      </c>
      <c r="F20" s="25">
        <v>3</v>
      </c>
      <c r="G20" s="1"/>
      <c r="H20" s="72" t="s">
        <v>108</v>
      </c>
      <c r="I20" s="41">
        <v>0</v>
      </c>
      <c r="J20" s="41">
        <v>3</v>
      </c>
      <c r="K20" s="44">
        <v>1</v>
      </c>
      <c r="L20" s="39">
        <v>11</v>
      </c>
      <c r="M20" s="18"/>
      <c r="Q20" s="55"/>
      <c r="R20" s="55"/>
      <c r="S20" s="55"/>
      <c r="T20" s="55"/>
      <c r="Y20" s="18">
        <v>2</v>
      </c>
      <c r="Z20" s="18">
        <v>0</v>
      </c>
      <c r="AA20" s="18">
        <v>2</v>
      </c>
      <c r="AB20" s="18">
        <f>I20+K20</f>
        <v>1</v>
      </c>
      <c r="AC20" s="20">
        <f t="shared" si="0"/>
        <v>0.5</v>
      </c>
      <c r="AD20" s="18">
        <f>J20+L20</f>
        <v>14</v>
      </c>
      <c r="AE20" s="20">
        <f t="shared" si="1"/>
        <v>7</v>
      </c>
      <c r="AF20" s="18">
        <f t="shared" si="2"/>
        <v>-13</v>
      </c>
    </row>
    <row r="21" spans="1:32" x14ac:dyDescent="0.25">
      <c r="A21" s="1"/>
      <c r="B21" s="15">
        <v>13</v>
      </c>
      <c r="C21" s="25" t="s">
        <v>110</v>
      </c>
      <c r="D21" s="25">
        <v>3</v>
      </c>
      <c r="E21" s="25" t="s">
        <v>299</v>
      </c>
      <c r="F21" s="25">
        <v>0</v>
      </c>
      <c r="G21" s="1"/>
      <c r="H21" s="72" t="s">
        <v>145</v>
      </c>
      <c r="I21" s="41">
        <v>1</v>
      </c>
      <c r="J21" s="41">
        <v>7</v>
      </c>
      <c r="K21" s="44">
        <v>1</v>
      </c>
      <c r="L21" s="39">
        <v>4</v>
      </c>
      <c r="M21" s="18"/>
      <c r="Q21" s="55"/>
      <c r="R21" s="55"/>
      <c r="S21" s="55"/>
      <c r="T21" s="55"/>
      <c r="Y21" s="18">
        <v>2</v>
      </c>
      <c r="Z21" s="18">
        <v>0</v>
      </c>
      <c r="AA21" s="18">
        <v>2</v>
      </c>
      <c r="AB21" s="18">
        <f>I21+K21</f>
        <v>2</v>
      </c>
      <c r="AC21" s="20">
        <f t="shared" si="0"/>
        <v>1</v>
      </c>
      <c r="AD21" s="18">
        <f>J21+L21</f>
        <v>11</v>
      </c>
      <c r="AE21" s="20">
        <f t="shared" si="1"/>
        <v>5.5</v>
      </c>
      <c r="AF21" s="18">
        <f t="shared" si="2"/>
        <v>-9</v>
      </c>
    </row>
    <row r="22" spans="1:32" x14ac:dyDescent="0.25">
      <c r="A22" s="1"/>
      <c r="B22" s="15">
        <v>14</v>
      </c>
      <c r="C22" s="25" t="s">
        <v>23</v>
      </c>
      <c r="D22" s="25">
        <v>4</v>
      </c>
      <c r="E22" s="25" t="s">
        <v>152</v>
      </c>
      <c r="F22" s="25">
        <v>2</v>
      </c>
      <c r="G22" s="1"/>
      <c r="H22" s="72" t="s">
        <v>17</v>
      </c>
      <c r="I22" s="41">
        <v>1</v>
      </c>
      <c r="J22" s="41">
        <v>12</v>
      </c>
      <c r="K22" s="44">
        <v>3</v>
      </c>
      <c r="L22" s="39">
        <v>4</v>
      </c>
      <c r="M22" s="18"/>
      <c r="Q22" s="55"/>
      <c r="R22" s="55"/>
      <c r="S22" s="55"/>
      <c r="T22" s="55"/>
      <c r="Y22" s="18">
        <v>2</v>
      </c>
      <c r="Z22" s="18">
        <v>0</v>
      </c>
      <c r="AA22" s="18">
        <v>2</v>
      </c>
      <c r="AB22" s="18">
        <f>I22+K22</f>
        <v>4</v>
      </c>
      <c r="AC22" s="20">
        <f t="shared" si="0"/>
        <v>2</v>
      </c>
      <c r="AD22" s="18">
        <f>J22+L22</f>
        <v>16</v>
      </c>
      <c r="AE22" s="20">
        <f t="shared" si="1"/>
        <v>8</v>
      </c>
      <c r="AF22" s="18">
        <f t="shared" si="2"/>
        <v>-12</v>
      </c>
    </row>
    <row r="23" spans="1:32" x14ac:dyDescent="0.25">
      <c r="A23" s="1"/>
      <c r="B23" s="15">
        <v>15</v>
      </c>
      <c r="C23" s="25" t="s">
        <v>212</v>
      </c>
      <c r="D23" s="25">
        <v>21</v>
      </c>
      <c r="E23" s="25" t="s">
        <v>57</v>
      </c>
      <c r="F23" s="25">
        <v>5</v>
      </c>
      <c r="G23" s="1"/>
      <c r="N23" s="18"/>
      <c r="O23" s="18"/>
      <c r="Y23" s="18"/>
      <c r="Z23" s="18"/>
      <c r="AA23" s="18"/>
      <c r="AB23" s="18"/>
      <c r="AC23" s="20"/>
      <c r="AD23" s="18"/>
      <c r="AE23" s="20"/>
      <c r="AF23" s="18"/>
    </row>
    <row r="24" spans="1:32" x14ac:dyDescent="0.25">
      <c r="A24" s="1"/>
      <c r="B24" s="15">
        <v>16</v>
      </c>
      <c r="C24" s="25" t="s">
        <v>301</v>
      </c>
      <c r="D24" s="25">
        <v>2</v>
      </c>
      <c r="E24" s="25" t="s">
        <v>150</v>
      </c>
      <c r="F24" s="25">
        <v>1</v>
      </c>
      <c r="G24" s="1"/>
      <c r="N24" s="18"/>
      <c r="O24" s="18"/>
      <c r="AB24" s="18"/>
      <c r="AC24" s="18"/>
      <c r="AD24" s="18"/>
      <c r="AE24" s="20"/>
      <c r="AF24" s="18"/>
    </row>
    <row r="25" spans="1:32" x14ac:dyDescent="0.25">
      <c r="A25" s="3"/>
      <c r="B25" s="1"/>
      <c r="C25" s="1"/>
      <c r="D25" s="1"/>
      <c r="E25" s="1"/>
      <c r="F25" s="1"/>
      <c r="G25" s="1"/>
      <c r="N25" s="18"/>
      <c r="O25" s="18"/>
    </row>
    <row r="26" spans="1:32" x14ac:dyDescent="0.25">
      <c r="A26" s="2"/>
      <c r="B26" s="1"/>
      <c r="C26" s="1"/>
      <c r="D26" s="1"/>
      <c r="E26" s="1"/>
      <c r="F26" s="1"/>
      <c r="G26" s="1"/>
      <c r="N26" s="18"/>
      <c r="O26" s="18"/>
      <c r="AB26" s="18"/>
      <c r="AC26" s="20"/>
      <c r="AD26" s="18"/>
      <c r="AE26" s="20"/>
      <c r="AF26" s="1"/>
    </row>
    <row r="27" spans="1:32" x14ac:dyDescent="0.25">
      <c r="A27" s="3" t="s">
        <v>40</v>
      </c>
      <c r="B27" s="16" t="s">
        <v>3</v>
      </c>
      <c r="C27" s="16" t="s">
        <v>143</v>
      </c>
      <c r="D27" s="16"/>
      <c r="E27" s="16" t="s">
        <v>142</v>
      </c>
      <c r="F27" s="16"/>
      <c r="G27" s="1"/>
      <c r="N27" s="18"/>
      <c r="O27" s="18"/>
      <c r="AC27" s="20"/>
      <c r="AD27" s="18"/>
      <c r="AE27" s="20"/>
      <c r="AF27" s="1"/>
    </row>
    <row r="28" spans="1:32" x14ac:dyDescent="0.25">
      <c r="A28" s="2" t="s">
        <v>36</v>
      </c>
      <c r="B28" s="15">
        <v>17</v>
      </c>
      <c r="C28" s="25" t="s">
        <v>318</v>
      </c>
      <c r="D28" s="25">
        <v>8</v>
      </c>
      <c r="E28" s="25" t="s">
        <v>1</v>
      </c>
      <c r="F28" s="25">
        <v>2</v>
      </c>
      <c r="G28" s="1"/>
      <c r="N28" s="18"/>
      <c r="O28" s="18"/>
      <c r="AC28" s="20"/>
      <c r="AD28" s="18"/>
      <c r="AE28" s="20"/>
      <c r="AF28" s="1"/>
    </row>
    <row r="29" spans="1:32" x14ac:dyDescent="0.25">
      <c r="A29" s="1" t="s">
        <v>110</v>
      </c>
      <c r="B29" s="15">
        <v>18</v>
      </c>
      <c r="C29" s="25" t="s">
        <v>167</v>
      </c>
      <c r="D29" s="25">
        <v>5</v>
      </c>
      <c r="E29" s="25" t="s">
        <v>147</v>
      </c>
      <c r="F29" s="25">
        <v>0</v>
      </c>
      <c r="G29" s="1"/>
      <c r="O29" s="18"/>
      <c r="AC29" s="20"/>
      <c r="AD29" s="18"/>
      <c r="AE29" s="20"/>
      <c r="AF29" s="1"/>
    </row>
    <row r="30" spans="1:32" x14ac:dyDescent="0.25">
      <c r="A30" s="1"/>
      <c r="B30" s="15">
        <v>19</v>
      </c>
      <c r="C30" s="25" t="s">
        <v>146</v>
      </c>
      <c r="D30" s="25">
        <v>2</v>
      </c>
      <c r="E30" s="25" t="s">
        <v>320</v>
      </c>
      <c r="F30" s="25">
        <v>1</v>
      </c>
      <c r="G30" s="1"/>
      <c r="O30" s="18"/>
      <c r="AC30" s="20"/>
      <c r="AD30" s="18"/>
      <c r="AE30" s="20"/>
      <c r="AF30" s="1"/>
    </row>
    <row r="31" spans="1:32" x14ac:dyDescent="0.25">
      <c r="A31" s="1"/>
      <c r="B31" s="15">
        <v>20</v>
      </c>
      <c r="C31" s="25" t="s">
        <v>152</v>
      </c>
      <c r="D31" s="25">
        <v>11</v>
      </c>
      <c r="E31" s="25" t="s">
        <v>299</v>
      </c>
      <c r="F31" s="25">
        <v>4</v>
      </c>
      <c r="G31" s="1"/>
      <c r="O31" s="18"/>
      <c r="AC31" s="20"/>
      <c r="AD31" s="18"/>
      <c r="AE31" s="20"/>
      <c r="AF31" s="1"/>
    </row>
    <row r="32" spans="1:32" x14ac:dyDescent="0.25">
      <c r="A32" s="1"/>
      <c r="B32" s="15">
        <v>21</v>
      </c>
      <c r="C32" s="25" t="s">
        <v>150</v>
      </c>
      <c r="D32" s="25">
        <v>8</v>
      </c>
      <c r="E32" s="25" t="s">
        <v>57</v>
      </c>
      <c r="F32" s="25">
        <v>2</v>
      </c>
      <c r="G32" s="1"/>
      <c r="O32" s="18"/>
      <c r="AC32" s="20"/>
      <c r="AD32" s="18"/>
      <c r="AE32" s="20"/>
      <c r="AF32" s="1"/>
    </row>
    <row r="33" spans="1:32" x14ac:dyDescent="0.25">
      <c r="A33" s="1"/>
      <c r="B33" s="15">
        <v>22</v>
      </c>
      <c r="C33" s="25" t="s">
        <v>81</v>
      </c>
      <c r="D33" s="25">
        <v>5</v>
      </c>
      <c r="E33" s="25" t="s">
        <v>23</v>
      </c>
      <c r="F33" s="25">
        <v>3</v>
      </c>
      <c r="G33" s="1"/>
      <c r="O33" s="18"/>
      <c r="AC33" s="20"/>
      <c r="AD33" s="18"/>
      <c r="AE33" s="20"/>
      <c r="AF33" s="1"/>
    </row>
    <row r="34" spans="1:32" x14ac:dyDescent="0.25">
      <c r="A34" s="1"/>
      <c r="B34" s="15">
        <v>23</v>
      </c>
      <c r="C34" s="25" t="s">
        <v>212</v>
      </c>
      <c r="D34" s="25">
        <v>4</v>
      </c>
      <c r="E34" s="25" t="s">
        <v>301</v>
      </c>
      <c r="F34" s="25">
        <v>1</v>
      </c>
      <c r="G34" s="1"/>
      <c r="O34" s="18"/>
      <c r="AC34" s="20"/>
      <c r="AD34" s="18"/>
      <c r="AE34" s="20"/>
      <c r="AF34" s="1"/>
    </row>
    <row r="35" spans="1:32" x14ac:dyDescent="0.25">
      <c r="A35" s="1"/>
      <c r="B35" s="1"/>
      <c r="C35" s="18"/>
      <c r="D35" s="18"/>
      <c r="E35" s="18"/>
      <c r="F35" s="18"/>
      <c r="G35" s="1"/>
      <c r="O35" s="1"/>
      <c r="AC35" s="20"/>
      <c r="AD35" s="18"/>
      <c r="AE35" s="20"/>
      <c r="AF35" s="1"/>
    </row>
    <row r="36" spans="1:32" x14ac:dyDescent="0.25">
      <c r="A36" s="1"/>
      <c r="B36" s="1"/>
      <c r="C36" s="1"/>
      <c r="D36" s="1"/>
      <c r="E36" s="1"/>
      <c r="F36" s="1"/>
      <c r="G36" s="1"/>
      <c r="AC36" s="20"/>
      <c r="AD36" s="18"/>
      <c r="AE36" s="20"/>
      <c r="AF36" s="1"/>
    </row>
    <row r="37" spans="1:32" x14ac:dyDescent="0.25">
      <c r="A37" s="3" t="s">
        <v>42</v>
      </c>
      <c r="B37" s="16" t="s">
        <v>3</v>
      </c>
      <c r="C37" s="16" t="s">
        <v>143</v>
      </c>
      <c r="D37" s="16"/>
      <c r="E37" s="16" t="s">
        <v>142</v>
      </c>
      <c r="F37" s="16"/>
      <c r="G37" s="1"/>
      <c r="AD37" s="18"/>
      <c r="AE37" s="20"/>
      <c r="AF37" s="1"/>
    </row>
    <row r="38" spans="1:32" x14ac:dyDescent="0.25">
      <c r="A38" s="1" t="s">
        <v>36</v>
      </c>
      <c r="B38" s="15">
        <v>24</v>
      </c>
      <c r="C38" s="25" t="s">
        <v>167</v>
      </c>
      <c r="D38" s="25">
        <v>4</v>
      </c>
      <c r="E38" s="25" t="s">
        <v>318</v>
      </c>
      <c r="F38" s="25">
        <v>2</v>
      </c>
      <c r="G38" s="1"/>
      <c r="AD38" s="18"/>
      <c r="AE38" s="20"/>
      <c r="AF38" s="1"/>
    </row>
    <row r="39" spans="1:32" x14ac:dyDescent="0.25">
      <c r="A39" s="1" t="s">
        <v>212</v>
      </c>
      <c r="B39" s="15">
        <v>25</v>
      </c>
      <c r="C39" s="25" t="s">
        <v>150</v>
      </c>
      <c r="D39" s="25">
        <v>5</v>
      </c>
      <c r="E39" s="25" t="s">
        <v>152</v>
      </c>
      <c r="F39" s="25">
        <v>2</v>
      </c>
      <c r="G39" s="1"/>
      <c r="AD39" s="18"/>
      <c r="AE39" s="20"/>
      <c r="AF39" s="1"/>
    </row>
    <row r="40" spans="1:32" x14ac:dyDescent="0.25">
      <c r="A40" s="1" t="s">
        <v>146</v>
      </c>
      <c r="B40" s="15">
        <v>26</v>
      </c>
      <c r="C40" s="25" t="s">
        <v>23</v>
      </c>
      <c r="D40" s="25">
        <v>3</v>
      </c>
      <c r="E40" s="25" t="s">
        <v>301</v>
      </c>
      <c r="F40" s="25">
        <v>2</v>
      </c>
      <c r="G40" s="1"/>
      <c r="AD40" s="18"/>
      <c r="AE40" s="20"/>
      <c r="AF40" s="1"/>
    </row>
    <row r="41" spans="1:32" x14ac:dyDescent="0.25">
      <c r="B41" s="15">
        <v>27</v>
      </c>
      <c r="C41" s="25" t="s">
        <v>81</v>
      </c>
      <c r="D41" s="25">
        <v>3</v>
      </c>
      <c r="E41" s="25" t="s">
        <v>110</v>
      </c>
      <c r="F41" s="25">
        <v>2</v>
      </c>
      <c r="G41" s="1"/>
      <c r="AD41" s="18"/>
      <c r="AE41" s="20"/>
      <c r="AF41" s="1"/>
    </row>
    <row r="42" spans="1:32" x14ac:dyDescent="0.25">
      <c r="A42" s="4"/>
      <c r="B42" s="1"/>
      <c r="C42" s="1"/>
      <c r="D42" s="1"/>
      <c r="E42" s="1"/>
      <c r="F42" s="1"/>
      <c r="G42" s="1"/>
      <c r="AD42" s="18"/>
      <c r="AE42" s="20"/>
      <c r="AF42" s="1"/>
    </row>
    <row r="43" spans="1:32" x14ac:dyDescent="0.25">
      <c r="A43" s="1"/>
      <c r="B43" s="1"/>
      <c r="C43" s="1"/>
      <c r="D43" s="1"/>
      <c r="E43" s="1"/>
      <c r="F43" s="1"/>
      <c r="G43" s="1"/>
      <c r="AD43" s="18"/>
      <c r="AE43" s="20"/>
      <c r="AF43" s="1"/>
    </row>
    <row r="44" spans="1:32" x14ac:dyDescent="0.25">
      <c r="A44" s="3" t="s">
        <v>45</v>
      </c>
      <c r="B44" s="16" t="s">
        <v>3</v>
      </c>
      <c r="C44" s="16" t="s">
        <v>143</v>
      </c>
      <c r="D44" s="16"/>
      <c r="E44" s="16" t="s">
        <v>142</v>
      </c>
      <c r="F44" s="16"/>
      <c r="G44" s="1"/>
      <c r="AD44" s="18"/>
      <c r="AE44" s="20"/>
      <c r="AF44" s="1"/>
    </row>
    <row r="45" spans="1:32" x14ac:dyDescent="0.25">
      <c r="A45" s="1" t="s">
        <v>34</v>
      </c>
      <c r="B45" s="15">
        <v>28</v>
      </c>
      <c r="C45" s="25" t="s">
        <v>167</v>
      </c>
      <c r="D45" s="25">
        <v>8</v>
      </c>
      <c r="E45" s="25" t="s">
        <v>146</v>
      </c>
      <c r="F45" s="25">
        <v>2</v>
      </c>
      <c r="G45" s="1"/>
      <c r="AE45" s="20"/>
      <c r="AF45" s="1"/>
    </row>
    <row r="46" spans="1:32" x14ac:dyDescent="0.25">
      <c r="A46" s="2" t="s">
        <v>150</v>
      </c>
      <c r="B46" s="15">
        <v>29</v>
      </c>
      <c r="C46" s="25" t="s">
        <v>110</v>
      </c>
      <c r="D46" s="25">
        <v>2</v>
      </c>
      <c r="E46" s="25" t="s">
        <v>23</v>
      </c>
      <c r="F46" s="25">
        <v>1</v>
      </c>
      <c r="G46" s="1"/>
      <c r="U46" s="55"/>
      <c r="AE46" s="20"/>
      <c r="AF46" s="1"/>
    </row>
    <row r="47" spans="1:32" x14ac:dyDescent="0.25">
      <c r="A47" s="3"/>
      <c r="B47" s="15">
        <v>30</v>
      </c>
      <c r="C47" s="25" t="s">
        <v>81</v>
      </c>
      <c r="D47" s="25">
        <v>4</v>
      </c>
      <c r="E47" s="25" t="s">
        <v>212</v>
      </c>
      <c r="F47" s="25">
        <v>3</v>
      </c>
      <c r="G47" s="1"/>
      <c r="U47" s="55"/>
      <c r="AE47" s="20"/>
      <c r="AF47" s="1"/>
    </row>
    <row r="48" spans="1:32" x14ac:dyDescent="0.25">
      <c r="A48" s="1"/>
      <c r="B48" s="1"/>
      <c r="C48" s="18"/>
      <c r="D48" s="18"/>
      <c r="E48" s="18"/>
      <c r="F48" s="18"/>
      <c r="G48" s="1"/>
      <c r="U48" s="55"/>
      <c r="AE48" s="20"/>
      <c r="AF48" s="1"/>
    </row>
    <row r="49" spans="1:32" x14ac:dyDescent="0.25">
      <c r="A49" s="1"/>
      <c r="B49" s="1"/>
      <c r="C49" s="1"/>
      <c r="D49" s="1"/>
      <c r="E49" s="1"/>
      <c r="F49" s="1"/>
      <c r="G49" s="1"/>
      <c r="U49" s="55"/>
      <c r="AE49" s="20"/>
      <c r="AF49" s="1"/>
    </row>
    <row r="50" spans="1:32" x14ac:dyDescent="0.25">
      <c r="A50" s="3" t="s">
        <v>48</v>
      </c>
      <c r="B50" s="16" t="s">
        <v>3</v>
      </c>
      <c r="C50" s="16" t="s">
        <v>143</v>
      </c>
      <c r="D50" s="16"/>
      <c r="E50" s="16" t="s">
        <v>142</v>
      </c>
      <c r="F50" s="16"/>
      <c r="G50" s="1"/>
      <c r="U50" s="55"/>
    </row>
    <row r="51" spans="1:32" x14ac:dyDescent="0.25">
      <c r="A51" s="1"/>
      <c r="B51" s="15">
        <v>31</v>
      </c>
      <c r="C51" s="25" t="s">
        <v>110</v>
      </c>
      <c r="D51" s="25">
        <v>3</v>
      </c>
      <c r="E51" s="25" t="s">
        <v>212</v>
      </c>
      <c r="F51" s="25">
        <v>0</v>
      </c>
      <c r="G51" s="1"/>
    </row>
    <row r="52" spans="1:32" x14ac:dyDescent="0.25">
      <c r="A52" s="1"/>
      <c r="B52" s="15">
        <v>32</v>
      </c>
      <c r="C52" s="25" t="s">
        <v>150</v>
      </c>
      <c r="D52" s="25">
        <v>5</v>
      </c>
      <c r="E52" s="25" t="s">
        <v>81</v>
      </c>
      <c r="F52" s="25">
        <v>1</v>
      </c>
      <c r="G52" s="1"/>
    </row>
    <row r="53" spans="1:32" x14ac:dyDescent="0.25">
      <c r="B53" s="1"/>
      <c r="C53" s="1"/>
      <c r="D53" s="1"/>
      <c r="E53" s="1"/>
      <c r="F53" s="1"/>
      <c r="G53" s="1"/>
    </row>
    <row r="54" spans="1:32" x14ac:dyDescent="0.25">
      <c r="A54" s="1"/>
      <c r="B54" s="1"/>
      <c r="C54" s="1"/>
      <c r="D54" s="1"/>
      <c r="E54" s="1"/>
      <c r="F54" s="1"/>
      <c r="G54" s="1"/>
    </row>
    <row r="55" spans="1:32" x14ac:dyDescent="0.25">
      <c r="A55" s="3" t="s">
        <v>53</v>
      </c>
      <c r="B55" s="16" t="s">
        <v>3</v>
      </c>
      <c r="C55" s="16" t="s">
        <v>143</v>
      </c>
      <c r="D55" s="16"/>
      <c r="E55" s="16" t="s">
        <v>142</v>
      </c>
      <c r="F55" s="16"/>
      <c r="G55" s="1"/>
    </row>
    <row r="56" spans="1:32" x14ac:dyDescent="0.25">
      <c r="A56" s="1" t="s">
        <v>36</v>
      </c>
      <c r="B56" s="15">
        <v>33</v>
      </c>
      <c r="C56" s="25" t="s">
        <v>81</v>
      </c>
      <c r="D56" s="25">
        <v>2</v>
      </c>
      <c r="E56" s="25" t="s">
        <v>167</v>
      </c>
      <c r="F56" s="25">
        <v>0</v>
      </c>
      <c r="G56" s="1"/>
    </row>
    <row r="57" spans="1:32" x14ac:dyDescent="0.25">
      <c r="A57" s="1"/>
      <c r="B57" s="15">
        <v>34</v>
      </c>
      <c r="C57" s="25" t="s">
        <v>150</v>
      </c>
      <c r="D57" s="25">
        <v>11</v>
      </c>
      <c r="E57" s="25" t="s">
        <v>110</v>
      </c>
      <c r="F57" s="25">
        <v>6</v>
      </c>
      <c r="G57" s="1"/>
    </row>
    <row r="58" spans="1:32" x14ac:dyDescent="0.25">
      <c r="A58" s="1"/>
      <c r="B58" s="1"/>
      <c r="C58" s="1"/>
      <c r="D58" s="1"/>
      <c r="E58" s="1"/>
      <c r="F58" s="1"/>
      <c r="G58" s="1"/>
    </row>
    <row r="59" spans="1:32" x14ac:dyDescent="0.25">
      <c r="A59" s="1"/>
      <c r="B59" s="1"/>
      <c r="C59" s="1"/>
      <c r="D59" s="1"/>
      <c r="E59" s="1"/>
      <c r="F59" s="1"/>
      <c r="G59" s="1"/>
    </row>
    <row r="60" spans="1:32" x14ac:dyDescent="0.25">
      <c r="A60" s="3" t="s">
        <v>113</v>
      </c>
      <c r="B60" s="16" t="s">
        <v>3</v>
      </c>
      <c r="C60" s="16" t="s">
        <v>143</v>
      </c>
      <c r="D60" s="16"/>
      <c r="E60" s="16" t="s">
        <v>142</v>
      </c>
      <c r="F60" s="16"/>
      <c r="G60" s="1"/>
    </row>
    <row r="61" spans="1:32" x14ac:dyDescent="0.25">
      <c r="B61" s="15">
        <v>35</v>
      </c>
      <c r="C61" s="15" t="s">
        <v>305</v>
      </c>
      <c r="D61" s="15">
        <v>4</v>
      </c>
      <c r="E61" s="15" t="s">
        <v>150</v>
      </c>
      <c r="F61" s="15">
        <v>3</v>
      </c>
      <c r="G61" s="1"/>
    </row>
    <row r="62" spans="1:32" x14ac:dyDescent="0.25">
      <c r="A62" s="1"/>
      <c r="G62" s="1"/>
    </row>
    <row r="63" spans="1:32" ht="18.75" x14ac:dyDescent="0.3">
      <c r="B63" s="29" t="s">
        <v>306</v>
      </c>
      <c r="G63" s="1"/>
    </row>
    <row r="64" spans="1:32" x14ac:dyDescent="0.25">
      <c r="G64" s="1"/>
    </row>
    <row r="65" spans="7:32" x14ac:dyDescent="0.25">
      <c r="G65" s="1"/>
    </row>
    <row r="66" spans="7:32" x14ac:dyDescent="0.25">
      <c r="G66" s="1"/>
    </row>
    <row r="67" spans="7:32" x14ac:dyDescent="0.25">
      <c r="G67" s="1"/>
    </row>
    <row r="68" spans="7:32" x14ac:dyDescent="0.25">
      <c r="Z68" s="18"/>
      <c r="AA68" s="18"/>
      <c r="AB68" s="18"/>
      <c r="AC68" s="20"/>
      <c r="AD68" s="18"/>
      <c r="AE68" s="20"/>
      <c r="AF68" s="1"/>
    </row>
    <row r="70" spans="7:32" ht="27.75" customHeight="1" x14ac:dyDescent="0.25"/>
  </sheetData>
  <sortState xmlns:xlrd2="http://schemas.microsoft.com/office/spreadsheetml/2017/richdata2" ref="H9:AG22">
    <sortCondition ref="AG9:AG22"/>
  </sortState>
  <phoneticPr fontId="2" type="noConversion"/>
  <pageMargins left="0.70866141732283472" right="0.70866141732283472" top="0.74803149606299213" bottom="0.74803149606299213" header="0.31496062992125984" footer="0.31496062992125984"/>
  <pageSetup scale="46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F4261-E4CB-4544-B3C3-A3480D6F3AE1}">
  <dimension ref="A3:AO76"/>
  <sheetViews>
    <sheetView showGridLines="0" workbookViewId="0"/>
  </sheetViews>
  <sheetFormatPr defaultRowHeight="15" x14ac:dyDescent="0.25"/>
  <cols>
    <col min="1" max="1" width="19.140625" customWidth="1"/>
    <col min="3" max="3" width="22.140625" customWidth="1"/>
    <col min="4" max="4" width="5.5703125" customWidth="1"/>
    <col min="5" max="5" width="28" customWidth="1"/>
    <col min="6" max="6" width="6.140625" customWidth="1"/>
    <col min="7" max="7" width="5" customWidth="1"/>
    <col min="8" max="8" width="23" customWidth="1"/>
    <col min="9" max="22" width="3.7109375" style="1" customWidth="1"/>
    <col min="23" max="24" width="3.7109375" customWidth="1"/>
    <col min="25" max="25" width="7.140625" style="1" bestFit="1" customWidth="1"/>
    <col min="26" max="26" width="5.28515625" style="1" bestFit="1" customWidth="1"/>
    <col min="27" max="27" width="4.7109375" style="1" bestFit="1" customWidth="1"/>
    <col min="28" max="28" width="3.140625" style="1" bestFit="1" customWidth="1"/>
    <col min="29" max="29" width="6.85546875" style="1" bestFit="1" customWidth="1"/>
    <col min="30" max="30" width="3.42578125" style="1" bestFit="1" customWidth="1"/>
    <col min="31" max="31" width="7.140625" style="1" bestFit="1" customWidth="1"/>
    <col min="32" max="32" width="8.140625" style="1" bestFit="1" customWidth="1"/>
  </cols>
  <sheetData>
    <row r="3" spans="1:41" ht="18.75" x14ac:dyDescent="0.3">
      <c r="A3" s="1"/>
      <c r="B3" s="1"/>
      <c r="C3" s="1"/>
      <c r="D3" s="10" t="s">
        <v>255</v>
      </c>
      <c r="F3" s="1"/>
      <c r="G3" s="1"/>
      <c r="H3" s="1"/>
      <c r="I3" s="18"/>
      <c r="J3" s="18"/>
      <c r="K3" s="18"/>
      <c r="L3" s="20"/>
      <c r="M3" s="18"/>
      <c r="N3" s="18"/>
    </row>
    <row r="4" spans="1:41" x14ac:dyDescent="0.25">
      <c r="A4" s="1"/>
      <c r="B4" s="1"/>
      <c r="C4" s="1"/>
      <c r="D4" s="1"/>
      <c r="E4" s="1"/>
      <c r="F4" s="1"/>
      <c r="G4" s="1"/>
    </row>
    <row r="5" spans="1:41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W5" s="1"/>
      <c r="Y5" s="3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</row>
    <row r="6" spans="1:41" x14ac:dyDescent="0.25">
      <c r="A6" s="4" t="s">
        <v>36</v>
      </c>
      <c r="B6" s="15">
        <v>1</v>
      </c>
      <c r="C6" s="15" t="s">
        <v>15</v>
      </c>
      <c r="D6" s="15">
        <v>2</v>
      </c>
      <c r="E6" s="15" t="s">
        <v>22</v>
      </c>
      <c r="F6" s="15">
        <v>5</v>
      </c>
      <c r="G6" s="1"/>
      <c r="H6" s="58" t="s">
        <v>231</v>
      </c>
      <c r="I6" s="34">
        <v>10</v>
      </c>
      <c r="J6" s="43">
        <v>1</v>
      </c>
      <c r="K6" s="34">
        <v>5</v>
      </c>
      <c r="L6" s="43">
        <v>2</v>
      </c>
      <c r="M6" s="34">
        <v>1</v>
      </c>
      <c r="N6" s="43">
        <v>0</v>
      </c>
      <c r="O6" s="36" t="s">
        <v>308</v>
      </c>
      <c r="P6" s="59"/>
      <c r="Q6" s="34">
        <v>4</v>
      </c>
      <c r="R6" s="43">
        <v>2</v>
      </c>
      <c r="S6" s="34">
        <v>11</v>
      </c>
      <c r="T6" s="43">
        <v>2</v>
      </c>
      <c r="U6" s="34">
        <v>3</v>
      </c>
      <c r="V6" s="43">
        <v>2</v>
      </c>
      <c r="W6" s="34">
        <v>4</v>
      </c>
      <c r="X6" s="34">
        <v>2</v>
      </c>
      <c r="Y6" s="1">
        <v>7</v>
      </c>
      <c r="Z6" s="1">
        <v>7</v>
      </c>
      <c r="AA6" s="1">
        <v>0</v>
      </c>
      <c r="AB6" s="1">
        <f>I6+K6+M6+Q6+S6+U6+W6</f>
        <v>38</v>
      </c>
      <c r="AC6" s="23">
        <f t="shared" ref="AC6:AC13" si="0">AB6/Y6</f>
        <v>5.4285714285714288</v>
      </c>
      <c r="AD6" s="1">
        <f>J6+L6+N6+R6+T6+V6+X6</f>
        <v>11</v>
      </c>
      <c r="AE6" s="23">
        <f t="shared" ref="AE6:AE13" si="1">AD6/Y6</f>
        <v>1.5714285714285714</v>
      </c>
      <c r="AF6" s="1">
        <f>AB6-AD6</f>
        <v>27</v>
      </c>
    </row>
    <row r="7" spans="1:41" x14ac:dyDescent="0.25">
      <c r="A7" s="1" t="s">
        <v>49</v>
      </c>
      <c r="B7" s="15">
        <v>2</v>
      </c>
      <c r="C7" s="15" t="s">
        <v>30</v>
      </c>
      <c r="D7" s="15">
        <v>7</v>
      </c>
      <c r="E7" s="15" t="s">
        <v>27</v>
      </c>
      <c r="F7" s="15">
        <v>2</v>
      </c>
      <c r="G7" s="1"/>
      <c r="H7" s="58" t="s">
        <v>52</v>
      </c>
      <c r="I7" s="34">
        <v>1</v>
      </c>
      <c r="J7" s="43">
        <v>0</v>
      </c>
      <c r="K7" s="34">
        <v>8</v>
      </c>
      <c r="L7" s="43">
        <v>5</v>
      </c>
      <c r="M7" s="34">
        <v>10</v>
      </c>
      <c r="N7" s="43">
        <v>0</v>
      </c>
      <c r="O7" s="34">
        <v>13</v>
      </c>
      <c r="P7" s="43">
        <v>3</v>
      </c>
      <c r="Q7" s="39">
        <v>2</v>
      </c>
      <c r="R7" s="45">
        <v>4</v>
      </c>
      <c r="S7" s="34">
        <v>2</v>
      </c>
      <c r="T7" s="43">
        <v>1</v>
      </c>
      <c r="U7" s="36" t="s">
        <v>308</v>
      </c>
      <c r="V7" s="59"/>
      <c r="W7" s="39">
        <v>2</v>
      </c>
      <c r="X7" s="39">
        <v>4</v>
      </c>
      <c r="Y7" s="1">
        <v>7</v>
      </c>
      <c r="Z7" s="1">
        <v>5</v>
      </c>
      <c r="AA7" s="1">
        <v>2</v>
      </c>
      <c r="AB7" s="1">
        <f>I7+K7+M7+O7+Q7+S7+W7</f>
        <v>38</v>
      </c>
      <c r="AC7" s="23">
        <f t="shared" si="0"/>
        <v>5.4285714285714288</v>
      </c>
      <c r="AD7" s="1">
        <f>J7+L7+N7+P7+R7+T7+X7</f>
        <v>17</v>
      </c>
      <c r="AE7" s="23">
        <f t="shared" si="1"/>
        <v>2.4285714285714284</v>
      </c>
      <c r="AF7" s="1">
        <f t="shared" ref="AF7:AF26" si="2">AB7-AD7</f>
        <v>21</v>
      </c>
    </row>
    <row r="8" spans="1:41" x14ac:dyDescent="0.25">
      <c r="A8" s="1"/>
      <c r="B8" s="15">
        <v>3</v>
      </c>
      <c r="C8" s="15" t="s">
        <v>88</v>
      </c>
      <c r="D8" s="15">
        <v>6</v>
      </c>
      <c r="E8" s="15" t="s">
        <v>23</v>
      </c>
      <c r="F8" s="15">
        <v>3</v>
      </c>
      <c r="G8" s="1"/>
      <c r="H8" s="58" t="s">
        <v>357</v>
      </c>
      <c r="I8" s="39">
        <v>3</v>
      </c>
      <c r="J8" s="45">
        <v>4</v>
      </c>
      <c r="K8" s="34">
        <v>9</v>
      </c>
      <c r="L8" s="43">
        <v>0</v>
      </c>
      <c r="M8" s="34">
        <v>4</v>
      </c>
      <c r="N8" s="43">
        <v>3</v>
      </c>
      <c r="O8" s="34">
        <v>4</v>
      </c>
      <c r="P8" s="43">
        <v>3</v>
      </c>
      <c r="Q8" s="34">
        <v>12</v>
      </c>
      <c r="R8" s="43">
        <v>7</v>
      </c>
      <c r="S8" s="36" t="s">
        <v>308</v>
      </c>
      <c r="T8" s="59"/>
      <c r="U8" s="39">
        <v>2</v>
      </c>
      <c r="V8" s="39">
        <v>3</v>
      </c>
      <c r="Y8" s="1">
        <v>6</v>
      </c>
      <c r="Z8" s="1">
        <v>4</v>
      </c>
      <c r="AA8" s="1">
        <v>2</v>
      </c>
      <c r="AB8" s="1">
        <f>I8+K8+M8+O8+Q8+U8</f>
        <v>34</v>
      </c>
      <c r="AC8" s="23">
        <f t="shared" si="0"/>
        <v>5.666666666666667</v>
      </c>
      <c r="AD8" s="1">
        <f>J8+L8+N8+P8+R8+V8</f>
        <v>20</v>
      </c>
      <c r="AE8" s="23">
        <f t="shared" si="1"/>
        <v>3.3333333333333335</v>
      </c>
      <c r="AF8" s="1">
        <f t="shared" si="2"/>
        <v>14</v>
      </c>
    </row>
    <row r="9" spans="1:41" x14ac:dyDescent="0.25">
      <c r="A9" s="1"/>
      <c r="B9" s="15">
        <v>4</v>
      </c>
      <c r="C9" s="15" t="s">
        <v>31</v>
      </c>
      <c r="D9" s="15">
        <v>1</v>
      </c>
      <c r="E9" s="15" t="s">
        <v>29</v>
      </c>
      <c r="F9" s="15">
        <v>0</v>
      </c>
      <c r="G9" s="1"/>
      <c r="H9" s="58" t="s">
        <v>265</v>
      </c>
      <c r="I9" s="34">
        <v>6</v>
      </c>
      <c r="J9" s="43">
        <v>5</v>
      </c>
      <c r="K9" s="34">
        <v>6</v>
      </c>
      <c r="L9" s="43">
        <v>2</v>
      </c>
      <c r="M9" s="39">
        <v>0</v>
      </c>
      <c r="N9" s="45">
        <v>1</v>
      </c>
      <c r="O9" s="34">
        <v>2</v>
      </c>
      <c r="P9" s="43">
        <v>1</v>
      </c>
      <c r="Q9" s="34">
        <v>14</v>
      </c>
      <c r="R9" s="43">
        <v>1</v>
      </c>
      <c r="S9" s="39">
        <v>2</v>
      </c>
      <c r="T9" s="39">
        <v>11</v>
      </c>
      <c r="Y9" s="1">
        <v>6</v>
      </c>
      <c r="Z9" s="1">
        <v>4</v>
      </c>
      <c r="AA9" s="1">
        <v>2</v>
      </c>
      <c r="AB9" s="1">
        <f>I9+K9+M9+O9+Q9+S9</f>
        <v>30</v>
      </c>
      <c r="AC9" s="1">
        <f t="shared" si="0"/>
        <v>5</v>
      </c>
      <c r="AD9" s="1">
        <f>J9+L9+N9+P9+R9+T9</f>
        <v>21</v>
      </c>
      <c r="AE9" s="1">
        <f t="shared" si="1"/>
        <v>3.5</v>
      </c>
      <c r="AF9" s="1">
        <f t="shared" si="2"/>
        <v>9</v>
      </c>
    </row>
    <row r="10" spans="1:41" x14ac:dyDescent="0.25">
      <c r="A10" s="1"/>
      <c r="B10" s="15">
        <v>5</v>
      </c>
      <c r="C10" s="15" t="s">
        <v>423</v>
      </c>
      <c r="D10" s="15">
        <v>4</v>
      </c>
      <c r="E10" s="15" t="s">
        <v>17</v>
      </c>
      <c r="F10" s="15">
        <v>3</v>
      </c>
      <c r="G10" s="1"/>
      <c r="H10" s="58" t="s">
        <v>266</v>
      </c>
      <c r="I10" s="34">
        <v>3</v>
      </c>
      <c r="J10" s="43">
        <v>2</v>
      </c>
      <c r="K10" s="39">
        <v>2</v>
      </c>
      <c r="L10" s="45">
        <v>5</v>
      </c>
      <c r="M10" s="34">
        <v>10</v>
      </c>
      <c r="N10" s="43">
        <v>0</v>
      </c>
      <c r="O10" s="34">
        <v>1</v>
      </c>
      <c r="P10" s="43">
        <v>0</v>
      </c>
      <c r="Q10" s="36" t="s">
        <v>308</v>
      </c>
      <c r="R10" s="59"/>
      <c r="S10" s="39">
        <v>1</v>
      </c>
      <c r="T10" s="39">
        <v>2</v>
      </c>
      <c r="Y10" s="1">
        <v>5</v>
      </c>
      <c r="Z10" s="1">
        <v>3</v>
      </c>
      <c r="AA10" s="1">
        <v>2</v>
      </c>
      <c r="AB10" s="1">
        <f>I10+K10+M10+O10+S10</f>
        <v>17</v>
      </c>
      <c r="AC10" s="1">
        <f t="shared" si="0"/>
        <v>3.4</v>
      </c>
      <c r="AD10" s="1">
        <f>J10+L10+N10+P10+T10</f>
        <v>9</v>
      </c>
      <c r="AE10" s="1">
        <f t="shared" si="1"/>
        <v>1.8</v>
      </c>
      <c r="AF10" s="1">
        <f t="shared" si="2"/>
        <v>8</v>
      </c>
    </row>
    <row r="11" spans="1:41" x14ac:dyDescent="0.25">
      <c r="A11" s="1"/>
      <c r="B11" s="15">
        <v>6</v>
      </c>
      <c r="C11" s="15" t="s">
        <v>90</v>
      </c>
      <c r="D11" s="15">
        <v>4</v>
      </c>
      <c r="E11" s="15" t="s">
        <v>420</v>
      </c>
      <c r="F11" s="15">
        <v>3</v>
      </c>
      <c r="G11" s="1"/>
      <c r="H11" s="58" t="s">
        <v>147</v>
      </c>
      <c r="I11" s="39">
        <v>3</v>
      </c>
      <c r="J11" s="45">
        <v>4</v>
      </c>
      <c r="K11" s="34">
        <v>4</v>
      </c>
      <c r="L11" s="43">
        <v>2</v>
      </c>
      <c r="M11" s="34">
        <v>6</v>
      </c>
      <c r="N11" s="43">
        <v>4</v>
      </c>
      <c r="O11" s="34">
        <v>7</v>
      </c>
      <c r="P11" s="43">
        <v>6</v>
      </c>
      <c r="Q11" s="39">
        <v>1</v>
      </c>
      <c r="R11" s="39">
        <v>14</v>
      </c>
      <c r="Y11" s="1">
        <v>5</v>
      </c>
      <c r="Z11" s="1">
        <v>3</v>
      </c>
      <c r="AA11" s="1">
        <v>2</v>
      </c>
      <c r="AB11" s="1">
        <f>I11+K11+M11+O11+Q11</f>
        <v>21</v>
      </c>
      <c r="AC11" s="1">
        <f t="shared" si="0"/>
        <v>4.2</v>
      </c>
      <c r="AD11" s="1">
        <f>J11+L11+N11+P11+R11</f>
        <v>30</v>
      </c>
      <c r="AE11" s="1">
        <f t="shared" si="1"/>
        <v>6</v>
      </c>
      <c r="AF11" s="1">
        <f t="shared" si="2"/>
        <v>-9</v>
      </c>
    </row>
    <row r="12" spans="1:41" x14ac:dyDescent="0.25">
      <c r="A12" s="1"/>
      <c r="B12" s="15">
        <v>7</v>
      </c>
      <c r="C12" s="15" t="s">
        <v>24</v>
      </c>
      <c r="D12" s="15">
        <v>10</v>
      </c>
      <c r="E12" s="15" t="s">
        <v>20</v>
      </c>
      <c r="F12" s="15">
        <v>1</v>
      </c>
      <c r="G12" s="1"/>
      <c r="H12" s="58" t="s">
        <v>268</v>
      </c>
      <c r="I12" s="36" t="s">
        <v>308</v>
      </c>
      <c r="J12" s="59"/>
      <c r="K12" s="34">
        <v>7</v>
      </c>
      <c r="L12" s="43">
        <v>6</v>
      </c>
      <c r="M12" s="34">
        <v>5</v>
      </c>
      <c r="N12" s="43">
        <v>1</v>
      </c>
      <c r="O12" s="39">
        <v>3</v>
      </c>
      <c r="P12" s="45">
        <v>13</v>
      </c>
      <c r="Q12" s="39">
        <v>7</v>
      </c>
      <c r="R12" s="39">
        <v>12</v>
      </c>
      <c r="Y12" s="1">
        <v>4</v>
      </c>
      <c r="Z12" s="1">
        <v>2</v>
      </c>
      <c r="AA12" s="1">
        <v>2</v>
      </c>
      <c r="AB12" s="1">
        <f>K12+M12+O12+Q12</f>
        <v>22</v>
      </c>
      <c r="AC12" s="1">
        <f t="shared" si="0"/>
        <v>5.5</v>
      </c>
      <c r="AD12" s="1">
        <f>L12+N12+P12+R12</f>
        <v>32</v>
      </c>
      <c r="AE12" s="1">
        <f t="shared" si="1"/>
        <v>8</v>
      </c>
      <c r="AF12" s="1">
        <f>AB12-AD12</f>
        <v>-10</v>
      </c>
    </row>
    <row r="13" spans="1:41" x14ac:dyDescent="0.25">
      <c r="A13" s="1"/>
      <c r="B13" s="15">
        <v>8</v>
      </c>
      <c r="C13" s="15" t="s">
        <v>57</v>
      </c>
      <c r="D13" s="15">
        <v>2</v>
      </c>
      <c r="E13" s="15" t="s">
        <v>25</v>
      </c>
      <c r="F13" s="15">
        <v>3</v>
      </c>
      <c r="G13" s="1"/>
      <c r="H13" s="58" t="s">
        <v>173</v>
      </c>
      <c r="I13" s="39">
        <v>3</v>
      </c>
      <c r="J13" s="45">
        <v>6</v>
      </c>
      <c r="K13" s="34">
        <v>4</v>
      </c>
      <c r="L13" s="43">
        <v>6</v>
      </c>
      <c r="M13" s="34">
        <v>9</v>
      </c>
      <c r="N13" s="43">
        <v>2</v>
      </c>
      <c r="O13" s="39">
        <v>3</v>
      </c>
      <c r="P13" s="39">
        <v>4</v>
      </c>
      <c r="Y13" s="1">
        <v>4</v>
      </c>
      <c r="Z13" s="1">
        <v>2</v>
      </c>
      <c r="AA13" s="1">
        <v>2</v>
      </c>
      <c r="AB13" s="1">
        <f>I13+K13+M13+O13</f>
        <v>19</v>
      </c>
      <c r="AC13" s="23">
        <f t="shared" si="0"/>
        <v>4.75</v>
      </c>
      <c r="AD13" s="1">
        <f>J13+L13+N13+P13</f>
        <v>18</v>
      </c>
      <c r="AE13" s="1">
        <f t="shared" si="1"/>
        <v>4.5</v>
      </c>
      <c r="AF13" s="1">
        <f t="shared" si="2"/>
        <v>1</v>
      </c>
    </row>
    <row r="14" spans="1:41" x14ac:dyDescent="0.25">
      <c r="A14" s="1"/>
      <c r="B14" s="15">
        <v>9</v>
      </c>
      <c r="C14" s="15" t="s">
        <v>18</v>
      </c>
      <c r="D14" s="15">
        <v>3</v>
      </c>
      <c r="E14" s="15" t="s">
        <v>28</v>
      </c>
      <c r="F14" s="15">
        <v>4</v>
      </c>
      <c r="G14" s="1"/>
      <c r="H14" s="58" t="s">
        <v>320</v>
      </c>
      <c r="I14" s="34">
        <v>4</v>
      </c>
      <c r="J14" s="43">
        <v>3</v>
      </c>
      <c r="K14" s="34">
        <v>11</v>
      </c>
      <c r="L14" s="43">
        <v>5</v>
      </c>
      <c r="M14" s="39">
        <v>0</v>
      </c>
      <c r="N14" s="45">
        <v>10</v>
      </c>
      <c r="O14" s="39">
        <v>1</v>
      </c>
      <c r="P14" s="39">
        <v>2</v>
      </c>
      <c r="Y14" s="1">
        <v>4</v>
      </c>
      <c r="Z14" s="1">
        <v>2</v>
      </c>
      <c r="AA14" s="1">
        <v>2</v>
      </c>
      <c r="AB14" s="1">
        <f>I14+K14+M14+O14</f>
        <v>16</v>
      </c>
      <c r="AC14" s="1">
        <f t="shared" ref="AC14:AC15" si="3">AB14/Y14</f>
        <v>4</v>
      </c>
      <c r="AD14" s="1">
        <f>J14+L14+N14+P14</f>
        <v>20</v>
      </c>
      <c r="AE14" s="1">
        <f t="shared" ref="AE14:AE15" si="4">AD14/Y14</f>
        <v>5</v>
      </c>
      <c r="AF14" s="1">
        <f t="shared" si="2"/>
        <v>-4</v>
      </c>
      <c r="AO14" t="s">
        <v>311</v>
      </c>
    </row>
    <row r="15" spans="1:41" x14ac:dyDescent="0.25">
      <c r="A15" s="1"/>
      <c r="B15" s="15">
        <v>10</v>
      </c>
      <c r="C15" s="15" t="s">
        <v>257</v>
      </c>
      <c r="D15" s="15">
        <v>5</v>
      </c>
      <c r="E15" s="15" t="s">
        <v>21</v>
      </c>
      <c r="F15" s="15">
        <v>6</v>
      </c>
      <c r="G15" s="1"/>
      <c r="H15" s="58" t="s">
        <v>269</v>
      </c>
      <c r="I15" s="34">
        <v>6</v>
      </c>
      <c r="J15" s="43">
        <v>3</v>
      </c>
      <c r="K15" s="39">
        <v>5</v>
      </c>
      <c r="L15" s="45">
        <v>8</v>
      </c>
      <c r="M15" s="34">
        <v>3</v>
      </c>
      <c r="N15" s="43">
        <v>2</v>
      </c>
      <c r="O15" s="39">
        <v>6</v>
      </c>
      <c r="P15" s="39">
        <v>7</v>
      </c>
      <c r="Y15" s="1">
        <v>4</v>
      </c>
      <c r="Z15" s="1">
        <v>2</v>
      </c>
      <c r="AA15" s="1">
        <v>2</v>
      </c>
      <c r="AB15" s="1">
        <f>I15+K15+M15+O15</f>
        <v>20</v>
      </c>
      <c r="AC15" s="1">
        <f t="shared" si="3"/>
        <v>5</v>
      </c>
      <c r="AD15" s="1">
        <f>J15+L15+N15+P15</f>
        <v>20</v>
      </c>
      <c r="AE15" s="1">
        <f t="shared" si="4"/>
        <v>5</v>
      </c>
      <c r="AF15" s="1">
        <f t="shared" si="2"/>
        <v>0</v>
      </c>
    </row>
    <row r="16" spans="1:41" x14ac:dyDescent="0.25">
      <c r="A16" s="1"/>
      <c r="B16" s="1"/>
      <c r="C16" s="1"/>
      <c r="D16" s="1"/>
      <c r="E16" s="1"/>
      <c r="F16" s="1"/>
      <c r="G16" s="1"/>
      <c r="H16" s="58" t="s">
        <v>270</v>
      </c>
      <c r="I16" s="34">
        <v>5</v>
      </c>
      <c r="J16" s="43">
        <v>2</v>
      </c>
      <c r="K16" s="36" t="s">
        <v>308</v>
      </c>
      <c r="L16" s="59"/>
      <c r="M16" s="39">
        <v>1</v>
      </c>
      <c r="N16" s="45">
        <v>5</v>
      </c>
      <c r="O16" s="39">
        <v>0</v>
      </c>
      <c r="P16" s="39">
        <v>1</v>
      </c>
      <c r="Y16" s="1">
        <v>3</v>
      </c>
      <c r="Z16" s="1">
        <v>1</v>
      </c>
      <c r="AA16" s="1">
        <v>2</v>
      </c>
      <c r="AB16" s="1">
        <f>I16+M16+O16</f>
        <v>6</v>
      </c>
      <c r="AC16" s="1">
        <f>AB16/Y16</f>
        <v>2</v>
      </c>
      <c r="AD16" s="1">
        <f>J16+N16+P16</f>
        <v>8</v>
      </c>
      <c r="AE16" s="23">
        <f>AD16/Y16</f>
        <v>2.6666666666666665</v>
      </c>
      <c r="AF16" s="1">
        <f t="shared" si="2"/>
        <v>-2</v>
      </c>
    </row>
    <row r="17" spans="1:32" x14ac:dyDescent="0.25">
      <c r="A17" s="3"/>
      <c r="B17" s="1"/>
      <c r="C17" s="1"/>
      <c r="D17" s="1"/>
      <c r="E17" s="1"/>
      <c r="F17" s="1"/>
      <c r="G17" s="1"/>
      <c r="H17" s="58" t="s">
        <v>229</v>
      </c>
      <c r="I17" s="39">
        <v>1</v>
      </c>
      <c r="J17" s="45">
        <v>10</v>
      </c>
      <c r="K17" s="34">
        <v>1</v>
      </c>
      <c r="L17" s="43">
        <v>0</v>
      </c>
      <c r="M17" s="39">
        <v>3</v>
      </c>
      <c r="N17" s="39">
        <v>4</v>
      </c>
      <c r="Y17" s="1">
        <v>3</v>
      </c>
      <c r="Z17" s="1">
        <v>1</v>
      </c>
      <c r="AA17" s="1">
        <v>2</v>
      </c>
      <c r="AB17" s="1">
        <f>I17+K17+M17</f>
        <v>5</v>
      </c>
      <c r="AC17" s="23">
        <f t="shared" ref="AC17:AC21" si="5">AB17/Y17</f>
        <v>1.6666666666666667</v>
      </c>
      <c r="AD17" s="1">
        <f>J17+L17+N17</f>
        <v>14</v>
      </c>
      <c r="AE17" s="23">
        <f t="shared" ref="AE17:AE21" si="6">AD17/Y17</f>
        <v>4.666666666666667</v>
      </c>
      <c r="AF17" s="1">
        <f t="shared" si="2"/>
        <v>-9</v>
      </c>
    </row>
    <row r="18" spans="1:32" x14ac:dyDescent="0.25">
      <c r="A18" s="3" t="s">
        <v>35</v>
      </c>
      <c r="B18" s="16" t="s">
        <v>3</v>
      </c>
      <c r="C18" s="16" t="s">
        <v>143</v>
      </c>
      <c r="D18" s="16"/>
      <c r="E18" s="16" t="s">
        <v>142</v>
      </c>
      <c r="F18" s="16"/>
      <c r="G18" s="1"/>
      <c r="H18" s="58" t="s">
        <v>271</v>
      </c>
      <c r="I18" s="34">
        <v>7</v>
      </c>
      <c r="J18" s="43">
        <v>2</v>
      </c>
      <c r="K18" s="39">
        <v>6</v>
      </c>
      <c r="L18" s="45">
        <v>7</v>
      </c>
      <c r="M18" s="39">
        <v>4</v>
      </c>
      <c r="N18" s="39">
        <v>6</v>
      </c>
      <c r="Y18" s="1">
        <v>3</v>
      </c>
      <c r="Z18" s="1">
        <v>1</v>
      </c>
      <c r="AA18" s="1">
        <v>2</v>
      </c>
      <c r="AB18" s="1">
        <f>I18+K18+M18</f>
        <v>17</v>
      </c>
      <c r="AC18" s="23">
        <f t="shared" si="5"/>
        <v>5.666666666666667</v>
      </c>
      <c r="AD18" s="1">
        <f>J18+L18+N18</f>
        <v>15</v>
      </c>
      <c r="AE18" s="1">
        <f t="shared" si="6"/>
        <v>5</v>
      </c>
      <c r="AF18" s="1">
        <f t="shared" si="2"/>
        <v>2</v>
      </c>
    </row>
    <row r="19" spans="1:32" x14ac:dyDescent="0.25">
      <c r="A19" s="1" t="s">
        <v>36</v>
      </c>
      <c r="B19" s="15">
        <v>11</v>
      </c>
      <c r="C19" s="15" t="s">
        <v>153</v>
      </c>
      <c r="D19" s="15">
        <v>9</v>
      </c>
      <c r="E19" s="15" t="s">
        <v>151</v>
      </c>
      <c r="F19" s="15">
        <v>7</v>
      </c>
      <c r="G19" s="1"/>
      <c r="H19" s="58" t="s">
        <v>186</v>
      </c>
      <c r="I19" s="39">
        <v>2</v>
      </c>
      <c r="J19" s="45">
        <v>5</v>
      </c>
      <c r="K19" s="34">
        <v>9</v>
      </c>
      <c r="L19" s="43">
        <v>7</v>
      </c>
      <c r="M19" s="39">
        <v>2</v>
      </c>
      <c r="N19" s="39">
        <v>9</v>
      </c>
      <c r="Y19" s="1">
        <v>3</v>
      </c>
      <c r="Z19" s="1">
        <v>1</v>
      </c>
      <c r="AA19" s="1">
        <v>2</v>
      </c>
      <c r="AB19" s="1">
        <f t="shared" ref="AB19:AB21" si="7">I19+K19+M19</f>
        <v>13</v>
      </c>
      <c r="AC19" s="23">
        <f t="shared" si="5"/>
        <v>4.333333333333333</v>
      </c>
      <c r="AD19" s="1">
        <f t="shared" ref="AD19:AD21" si="8">J19+L19+N19</f>
        <v>21</v>
      </c>
      <c r="AE19" s="1">
        <f t="shared" si="6"/>
        <v>7</v>
      </c>
      <c r="AF19" s="1">
        <f t="shared" si="2"/>
        <v>-8</v>
      </c>
    </row>
    <row r="20" spans="1:32" x14ac:dyDescent="0.25">
      <c r="A20" s="1" t="s">
        <v>81</v>
      </c>
      <c r="B20" s="15">
        <v>12</v>
      </c>
      <c r="C20" s="15" t="s">
        <v>23</v>
      </c>
      <c r="D20" s="15">
        <v>4</v>
      </c>
      <c r="E20" s="15" t="s">
        <v>145</v>
      </c>
      <c r="F20" s="15">
        <v>3</v>
      </c>
      <c r="G20" s="1"/>
      <c r="H20" s="58" t="s">
        <v>228</v>
      </c>
      <c r="I20" s="34">
        <v>4</v>
      </c>
      <c r="J20" s="43">
        <v>3</v>
      </c>
      <c r="K20" s="39">
        <v>2</v>
      </c>
      <c r="L20" s="45">
        <v>6</v>
      </c>
      <c r="M20" s="39">
        <v>0</v>
      </c>
      <c r="N20" s="39">
        <v>10</v>
      </c>
      <c r="Y20" s="1">
        <v>3</v>
      </c>
      <c r="Z20" s="1">
        <v>1</v>
      </c>
      <c r="AA20" s="1">
        <v>2</v>
      </c>
      <c r="AB20" s="1">
        <f t="shared" si="7"/>
        <v>6</v>
      </c>
      <c r="AC20" s="1">
        <f t="shared" si="5"/>
        <v>2</v>
      </c>
      <c r="AD20" s="1">
        <f t="shared" si="8"/>
        <v>19</v>
      </c>
      <c r="AE20" s="23">
        <f t="shared" si="6"/>
        <v>6.333333333333333</v>
      </c>
      <c r="AF20" s="1">
        <f t="shared" si="2"/>
        <v>-13</v>
      </c>
    </row>
    <row r="21" spans="1:32" x14ac:dyDescent="0.25">
      <c r="A21" s="1"/>
      <c r="B21" s="15">
        <v>13</v>
      </c>
      <c r="C21" s="15" t="s">
        <v>258</v>
      </c>
      <c r="D21" s="15">
        <v>0</v>
      </c>
      <c r="E21" s="15" t="s">
        <v>318</v>
      </c>
      <c r="F21" s="15">
        <v>9</v>
      </c>
      <c r="G21" s="1"/>
      <c r="H21" s="58" t="s">
        <v>272</v>
      </c>
      <c r="I21" s="34">
        <v>4</v>
      </c>
      <c r="J21" s="43">
        <v>3</v>
      </c>
      <c r="K21" s="39">
        <v>5</v>
      </c>
      <c r="L21" s="45">
        <v>11</v>
      </c>
      <c r="M21" s="39">
        <v>2</v>
      </c>
      <c r="N21" s="39">
        <v>3</v>
      </c>
      <c r="Y21" s="1">
        <v>3</v>
      </c>
      <c r="Z21" s="1">
        <v>1</v>
      </c>
      <c r="AA21" s="1">
        <v>2</v>
      </c>
      <c r="AB21" s="1">
        <f t="shared" si="7"/>
        <v>11</v>
      </c>
      <c r="AC21" s="23">
        <f t="shared" si="5"/>
        <v>3.6666666666666665</v>
      </c>
      <c r="AD21" s="1">
        <f t="shared" si="8"/>
        <v>17</v>
      </c>
      <c r="AE21" s="23">
        <f t="shared" si="6"/>
        <v>5.666666666666667</v>
      </c>
      <c r="AF21" s="1">
        <f t="shared" si="2"/>
        <v>-6</v>
      </c>
    </row>
    <row r="22" spans="1:32" x14ac:dyDescent="0.25">
      <c r="A22" s="1"/>
      <c r="B22" s="15">
        <v>14</v>
      </c>
      <c r="C22" s="15" t="s">
        <v>100</v>
      </c>
      <c r="D22" s="15">
        <v>1</v>
      </c>
      <c r="E22" s="15" t="s">
        <v>57</v>
      </c>
      <c r="F22" s="15">
        <v>0</v>
      </c>
      <c r="G22" s="1"/>
      <c r="H22" s="58" t="s">
        <v>273</v>
      </c>
      <c r="I22" s="39">
        <v>0</v>
      </c>
      <c r="J22" s="45">
        <v>1</v>
      </c>
      <c r="K22" s="39">
        <v>3</v>
      </c>
      <c r="L22" s="39">
        <v>4</v>
      </c>
      <c r="N22" s="18"/>
      <c r="Y22" s="1">
        <v>2</v>
      </c>
      <c r="Z22" s="1">
        <v>0</v>
      </c>
      <c r="AA22" s="1">
        <v>2</v>
      </c>
      <c r="AB22" s="1">
        <f>I22+K22</f>
        <v>3</v>
      </c>
      <c r="AC22" s="1">
        <f>AB22/Y22</f>
        <v>1.5</v>
      </c>
      <c r="AD22" s="1">
        <f>J22+L22</f>
        <v>5</v>
      </c>
      <c r="AE22" s="1">
        <f>AD22/Y22</f>
        <v>2.5</v>
      </c>
      <c r="AF22" s="1">
        <f t="shared" si="2"/>
        <v>-2</v>
      </c>
    </row>
    <row r="23" spans="1:32" x14ac:dyDescent="0.25">
      <c r="A23" s="1"/>
      <c r="B23" s="15">
        <v>15</v>
      </c>
      <c r="C23" s="15" t="s">
        <v>147</v>
      </c>
      <c r="D23" s="15">
        <v>4</v>
      </c>
      <c r="E23" s="15" t="s">
        <v>51</v>
      </c>
      <c r="F23" s="15">
        <v>2</v>
      </c>
      <c r="G23" s="1"/>
      <c r="H23" s="58" t="s">
        <v>427</v>
      </c>
      <c r="I23" s="39">
        <v>2</v>
      </c>
      <c r="J23" s="45">
        <v>3</v>
      </c>
      <c r="K23" s="39">
        <v>0</v>
      </c>
      <c r="L23" s="39">
        <v>1</v>
      </c>
      <c r="N23" s="18"/>
      <c r="Y23" s="1">
        <v>2</v>
      </c>
      <c r="Z23" s="1">
        <v>0</v>
      </c>
      <c r="AA23" s="1">
        <v>2</v>
      </c>
      <c r="AB23" s="1">
        <f t="shared" ref="AB23:AB26" si="9">I23+K23</f>
        <v>2</v>
      </c>
      <c r="AC23" s="1">
        <f t="shared" ref="AC23:AC26" si="10">AB23/Y23</f>
        <v>1</v>
      </c>
      <c r="AD23" s="1">
        <f t="shared" ref="AD23:AD26" si="11">J23+L23</f>
        <v>4</v>
      </c>
      <c r="AE23" s="1">
        <f t="shared" ref="AE23:AE26" si="12">AD23/Y23</f>
        <v>2</v>
      </c>
      <c r="AF23" s="1">
        <f t="shared" si="2"/>
        <v>-2</v>
      </c>
    </row>
    <row r="24" spans="1:32" x14ac:dyDescent="0.25">
      <c r="A24" s="1"/>
      <c r="B24" s="15">
        <v>16</v>
      </c>
      <c r="C24" s="15" t="s">
        <v>49</v>
      </c>
      <c r="D24" s="15">
        <v>7</v>
      </c>
      <c r="E24" s="15" t="s">
        <v>146</v>
      </c>
      <c r="F24" s="15">
        <v>6</v>
      </c>
      <c r="G24" s="1"/>
      <c r="H24" s="58" t="s">
        <v>275</v>
      </c>
      <c r="I24" s="39">
        <v>5</v>
      </c>
      <c r="J24" s="45">
        <v>6</v>
      </c>
      <c r="K24" s="39">
        <v>2</v>
      </c>
      <c r="L24" s="39">
        <v>4</v>
      </c>
      <c r="N24" s="18"/>
      <c r="Y24" s="1">
        <v>2</v>
      </c>
      <c r="Z24" s="1">
        <v>0</v>
      </c>
      <c r="AA24" s="1">
        <v>2</v>
      </c>
      <c r="AB24" s="1">
        <f t="shared" si="9"/>
        <v>7</v>
      </c>
      <c r="AC24" s="1">
        <f t="shared" si="10"/>
        <v>3.5</v>
      </c>
      <c r="AD24" s="1">
        <f t="shared" si="11"/>
        <v>10</v>
      </c>
      <c r="AE24" s="1">
        <f t="shared" si="12"/>
        <v>5</v>
      </c>
      <c r="AF24" s="1">
        <f t="shared" si="2"/>
        <v>-3</v>
      </c>
    </row>
    <row r="25" spans="1:32" x14ac:dyDescent="0.25">
      <c r="A25" s="1"/>
      <c r="B25" s="15">
        <v>17</v>
      </c>
      <c r="C25" s="15" t="s">
        <v>149</v>
      </c>
      <c r="D25" s="15">
        <v>5</v>
      </c>
      <c r="E25" s="15" t="s">
        <v>52</v>
      </c>
      <c r="F25" s="15">
        <v>8</v>
      </c>
      <c r="G25" s="1"/>
      <c r="H25" s="58" t="s">
        <v>284</v>
      </c>
      <c r="I25" s="39">
        <v>3</v>
      </c>
      <c r="J25" s="45">
        <v>4</v>
      </c>
      <c r="K25" s="39">
        <v>0</v>
      </c>
      <c r="L25" s="39">
        <v>9</v>
      </c>
      <c r="N25" s="18"/>
      <c r="Y25" s="1">
        <v>2</v>
      </c>
      <c r="Z25" s="1">
        <v>0</v>
      </c>
      <c r="AA25" s="1">
        <v>2</v>
      </c>
      <c r="AB25" s="1">
        <f t="shared" si="9"/>
        <v>3</v>
      </c>
      <c r="AC25" s="1">
        <f t="shared" si="10"/>
        <v>1.5</v>
      </c>
      <c r="AD25" s="1">
        <f t="shared" si="11"/>
        <v>13</v>
      </c>
      <c r="AE25" s="1">
        <f t="shared" si="12"/>
        <v>6.5</v>
      </c>
      <c r="AF25" s="1">
        <f t="shared" si="2"/>
        <v>-10</v>
      </c>
    </row>
    <row r="26" spans="1:32" x14ac:dyDescent="0.25">
      <c r="A26" s="1"/>
      <c r="B26" s="15">
        <v>18</v>
      </c>
      <c r="C26" s="15" t="s">
        <v>320</v>
      </c>
      <c r="D26" s="15">
        <v>11</v>
      </c>
      <c r="E26" s="15" t="s">
        <v>58</v>
      </c>
      <c r="F26" s="15">
        <v>5</v>
      </c>
      <c r="G26" s="1"/>
      <c r="H26" s="58" t="s">
        <v>276</v>
      </c>
      <c r="I26" s="39">
        <v>2</v>
      </c>
      <c r="J26" s="45">
        <v>7</v>
      </c>
      <c r="K26" s="39">
        <v>7</v>
      </c>
      <c r="L26" s="39">
        <v>9</v>
      </c>
      <c r="M26" s="18"/>
      <c r="N26" s="18"/>
      <c r="Y26" s="1">
        <v>2</v>
      </c>
      <c r="Z26" s="1">
        <v>0</v>
      </c>
      <c r="AA26" s="1">
        <v>2</v>
      </c>
      <c r="AB26" s="1">
        <f t="shared" si="9"/>
        <v>9</v>
      </c>
      <c r="AC26" s="1">
        <f t="shared" si="10"/>
        <v>4.5</v>
      </c>
      <c r="AD26" s="1">
        <f t="shared" si="11"/>
        <v>16</v>
      </c>
      <c r="AE26" s="1">
        <f t="shared" si="12"/>
        <v>8</v>
      </c>
      <c r="AF26" s="1">
        <f t="shared" si="2"/>
        <v>-7</v>
      </c>
    </row>
    <row r="27" spans="1:32" x14ac:dyDescent="0.25">
      <c r="A27" s="1"/>
      <c r="B27" s="15">
        <v>19</v>
      </c>
      <c r="C27" s="15" t="s">
        <v>110</v>
      </c>
      <c r="D27" s="15">
        <v>5</v>
      </c>
      <c r="E27" s="15" t="s">
        <v>148</v>
      </c>
      <c r="F27" s="15">
        <v>2</v>
      </c>
      <c r="G27" s="1"/>
    </row>
    <row r="28" spans="1:32" x14ac:dyDescent="0.25">
      <c r="A28" s="1"/>
      <c r="B28" s="15">
        <v>20</v>
      </c>
      <c r="C28" s="15" t="s">
        <v>152</v>
      </c>
      <c r="D28" s="15">
        <v>2</v>
      </c>
      <c r="E28" s="15" t="s">
        <v>150</v>
      </c>
      <c r="F28" s="15">
        <v>6</v>
      </c>
      <c r="G28" s="1"/>
    </row>
    <row r="29" spans="1:32" x14ac:dyDescent="0.25">
      <c r="A29" s="3"/>
      <c r="B29" s="1"/>
      <c r="C29" s="1"/>
      <c r="D29" s="1"/>
      <c r="E29" s="1"/>
      <c r="F29" s="1"/>
      <c r="G29" s="1"/>
    </row>
    <row r="30" spans="1:32" x14ac:dyDescent="0.25">
      <c r="A30" s="2"/>
      <c r="B30" s="1"/>
      <c r="C30" s="1"/>
      <c r="D30" s="1"/>
      <c r="E30" s="1"/>
      <c r="F30" s="1"/>
      <c r="G30" s="1"/>
    </row>
    <row r="31" spans="1:32" x14ac:dyDescent="0.25">
      <c r="A31" s="3" t="s">
        <v>40</v>
      </c>
      <c r="B31" s="16" t="s">
        <v>3</v>
      </c>
      <c r="C31" s="16" t="s">
        <v>143</v>
      </c>
      <c r="D31" s="16"/>
      <c r="E31" s="16" t="s">
        <v>142</v>
      </c>
      <c r="F31" s="16"/>
      <c r="G31" s="1"/>
    </row>
    <row r="32" spans="1:32" x14ac:dyDescent="0.25">
      <c r="A32" s="2"/>
      <c r="B32" s="15">
        <v>21</v>
      </c>
      <c r="C32" s="15" t="s">
        <v>153</v>
      </c>
      <c r="D32" s="15">
        <v>2</v>
      </c>
      <c r="E32" s="15" t="s">
        <v>23</v>
      </c>
      <c r="F32" s="15">
        <v>9</v>
      </c>
      <c r="G32" s="1"/>
    </row>
    <row r="33" spans="1:7" x14ac:dyDescent="0.25">
      <c r="A33" s="1"/>
      <c r="B33" s="15">
        <v>22</v>
      </c>
      <c r="C33" s="15" t="s">
        <v>318</v>
      </c>
      <c r="D33" s="15">
        <v>4</v>
      </c>
      <c r="E33" s="15" t="s">
        <v>100</v>
      </c>
      <c r="F33" s="15">
        <v>3</v>
      </c>
      <c r="G33" s="1"/>
    </row>
    <row r="34" spans="1:7" x14ac:dyDescent="0.25">
      <c r="A34" s="1"/>
      <c r="B34" s="15">
        <v>23</v>
      </c>
      <c r="C34" s="15" t="s">
        <v>147</v>
      </c>
      <c r="D34" s="15">
        <v>6</v>
      </c>
      <c r="E34" s="15" t="s">
        <v>146</v>
      </c>
      <c r="F34" s="15">
        <v>4</v>
      </c>
      <c r="G34" s="1"/>
    </row>
    <row r="35" spans="1:7" x14ac:dyDescent="0.25">
      <c r="A35" s="1"/>
      <c r="B35" s="15">
        <v>24</v>
      </c>
      <c r="C35" s="15" t="s">
        <v>149</v>
      </c>
      <c r="D35" s="15">
        <v>3</v>
      </c>
      <c r="E35" s="15" t="s">
        <v>58</v>
      </c>
      <c r="F35" s="15">
        <v>2</v>
      </c>
      <c r="G35" s="1"/>
    </row>
    <row r="36" spans="1:7" x14ac:dyDescent="0.25">
      <c r="A36" s="1"/>
      <c r="B36" s="15">
        <v>25</v>
      </c>
      <c r="C36" s="15" t="s">
        <v>148</v>
      </c>
      <c r="D36" s="15">
        <v>10</v>
      </c>
      <c r="E36" s="15" t="s">
        <v>152</v>
      </c>
      <c r="F36" s="15">
        <v>0</v>
      </c>
      <c r="G36" s="1"/>
    </row>
    <row r="37" spans="1:7" x14ac:dyDescent="0.25">
      <c r="A37" s="1"/>
      <c r="B37" s="15">
        <v>26</v>
      </c>
      <c r="C37" s="15" t="s">
        <v>81</v>
      </c>
      <c r="D37" s="15">
        <v>1</v>
      </c>
      <c r="E37" s="15" t="s">
        <v>49</v>
      </c>
      <c r="F37" s="15">
        <v>5</v>
      </c>
      <c r="G37" s="1"/>
    </row>
    <row r="38" spans="1:7" x14ac:dyDescent="0.25">
      <c r="A38" s="1"/>
      <c r="B38" s="15">
        <v>27</v>
      </c>
      <c r="C38" s="15" t="s">
        <v>52</v>
      </c>
      <c r="D38" s="15">
        <v>10</v>
      </c>
      <c r="E38" s="15" t="s">
        <v>320</v>
      </c>
      <c r="F38" s="15">
        <v>0</v>
      </c>
      <c r="G38" s="1"/>
    </row>
    <row r="39" spans="1:7" x14ac:dyDescent="0.25">
      <c r="A39" s="1"/>
      <c r="B39" s="15">
        <v>28</v>
      </c>
      <c r="C39" s="15" t="s">
        <v>110</v>
      </c>
      <c r="D39" s="15">
        <v>1</v>
      </c>
      <c r="E39" s="15" t="s">
        <v>150</v>
      </c>
      <c r="F39" s="15">
        <v>0</v>
      </c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3" t="s">
        <v>42</v>
      </c>
      <c r="B42" s="16" t="s">
        <v>3</v>
      </c>
      <c r="C42" s="16" t="s">
        <v>143</v>
      </c>
      <c r="D42" s="16"/>
      <c r="E42" s="16" t="s">
        <v>142</v>
      </c>
      <c r="F42" s="16"/>
      <c r="G42" s="1"/>
    </row>
    <row r="43" spans="1:7" x14ac:dyDescent="0.25">
      <c r="A43" s="1" t="s">
        <v>36</v>
      </c>
      <c r="B43" s="15">
        <v>29</v>
      </c>
      <c r="C43" s="15" t="s">
        <v>23</v>
      </c>
      <c r="D43" s="15">
        <v>3</v>
      </c>
      <c r="E43" s="15" t="s">
        <v>318</v>
      </c>
      <c r="F43" s="15">
        <v>4</v>
      </c>
      <c r="G43" s="1"/>
    </row>
    <row r="44" spans="1:7" x14ac:dyDescent="0.25">
      <c r="A44" s="1" t="s">
        <v>110</v>
      </c>
      <c r="B44" s="15">
        <v>30</v>
      </c>
      <c r="C44" s="15" t="s">
        <v>147</v>
      </c>
      <c r="D44" s="15">
        <v>7</v>
      </c>
      <c r="E44" s="15" t="s">
        <v>149</v>
      </c>
      <c r="F44" s="15">
        <v>6</v>
      </c>
      <c r="G44" s="1"/>
    </row>
    <row r="45" spans="1:7" x14ac:dyDescent="0.25">
      <c r="A45" s="1"/>
      <c r="B45" s="15">
        <v>31</v>
      </c>
      <c r="C45" s="15" t="s">
        <v>148</v>
      </c>
      <c r="D45" s="15">
        <v>1</v>
      </c>
      <c r="E45" s="15" t="s">
        <v>81</v>
      </c>
      <c r="F45" s="15">
        <v>0</v>
      </c>
      <c r="G45" s="1"/>
    </row>
    <row r="46" spans="1:7" x14ac:dyDescent="0.25">
      <c r="A46" s="3"/>
      <c r="B46" s="15">
        <v>32</v>
      </c>
      <c r="C46" s="15" t="s">
        <v>320</v>
      </c>
      <c r="D46" s="15">
        <v>1</v>
      </c>
      <c r="E46" s="15" t="s">
        <v>150</v>
      </c>
      <c r="F46" s="15">
        <v>2</v>
      </c>
      <c r="G46" s="1"/>
    </row>
    <row r="47" spans="1:7" x14ac:dyDescent="0.25">
      <c r="A47" s="4"/>
      <c r="B47" s="15">
        <v>33</v>
      </c>
      <c r="C47" s="15" t="s">
        <v>49</v>
      </c>
      <c r="D47" s="15">
        <v>3</v>
      </c>
      <c r="E47" s="15" t="s">
        <v>52</v>
      </c>
      <c r="F47" s="15">
        <v>13</v>
      </c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3" t="s">
        <v>45</v>
      </c>
      <c r="B50" s="16" t="s">
        <v>3</v>
      </c>
      <c r="C50" s="16" t="s">
        <v>143</v>
      </c>
      <c r="D50" s="16"/>
      <c r="E50" s="16" t="s">
        <v>142</v>
      </c>
      <c r="F50" s="16"/>
      <c r="G50" s="1"/>
    </row>
    <row r="51" spans="1:7" x14ac:dyDescent="0.25">
      <c r="A51" s="2" t="s">
        <v>36</v>
      </c>
      <c r="B51" s="15">
        <v>34</v>
      </c>
      <c r="C51" s="15" t="s">
        <v>318</v>
      </c>
      <c r="D51" s="15">
        <v>12</v>
      </c>
      <c r="E51" s="15" t="s">
        <v>49</v>
      </c>
      <c r="F51" s="15">
        <v>7</v>
      </c>
      <c r="G51" s="1"/>
    </row>
    <row r="52" spans="1:7" x14ac:dyDescent="0.25">
      <c r="A52" s="1" t="s">
        <v>148</v>
      </c>
      <c r="B52" s="15">
        <v>35</v>
      </c>
      <c r="C52" s="15" t="s">
        <v>150</v>
      </c>
      <c r="D52" s="15">
        <v>14</v>
      </c>
      <c r="E52" s="15" t="s">
        <v>147</v>
      </c>
      <c r="F52" s="15">
        <v>1</v>
      </c>
      <c r="G52" s="1"/>
    </row>
    <row r="53" spans="1:7" x14ac:dyDescent="0.25">
      <c r="A53" s="1"/>
      <c r="B53" s="15">
        <v>36</v>
      </c>
      <c r="C53" s="15" t="s">
        <v>110</v>
      </c>
      <c r="D53" s="15">
        <v>4</v>
      </c>
      <c r="E53" s="15" t="s">
        <v>52</v>
      </c>
      <c r="F53" s="15">
        <v>2</v>
      </c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3" t="s">
        <v>48</v>
      </c>
      <c r="B56" s="16" t="s">
        <v>3</v>
      </c>
      <c r="C56" s="16" t="s">
        <v>143</v>
      </c>
      <c r="D56" s="16"/>
      <c r="E56" s="16" t="s">
        <v>142</v>
      </c>
      <c r="F56" s="16"/>
      <c r="G56" s="1"/>
    </row>
    <row r="57" spans="1:7" x14ac:dyDescent="0.25">
      <c r="A57" s="1" t="s">
        <v>36</v>
      </c>
      <c r="B57" s="15">
        <v>37</v>
      </c>
      <c r="C57" s="15" t="s">
        <v>150</v>
      </c>
      <c r="D57" s="15">
        <v>2</v>
      </c>
      <c r="E57" s="15" t="s">
        <v>110</v>
      </c>
      <c r="F57" s="15">
        <v>11</v>
      </c>
      <c r="G57" s="1"/>
    </row>
    <row r="58" spans="1:7" x14ac:dyDescent="0.25">
      <c r="A58" s="1" t="s">
        <v>155</v>
      </c>
      <c r="B58" s="15">
        <v>38</v>
      </c>
      <c r="C58" s="15" t="s">
        <v>52</v>
      </c>
      <c r="D58" s="15">
        <v>2</v>
      </c>
      <c r="E58" s="15" t="s">
        <v>148</v>
      </c>
      <c r="F58" s="15">
        <v>1</v>
      </c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3" t="s">
        <v>53</v>
      </c>
      <c r="B61" s="16" t="s">
        <v>3</v>
      </c>
      <c r="C61" s="16" t="s">
        <v>143</v>
      </c>
      <c r="D61" s="16"/>
      <c r="E61" s="16" t="s">
        <v>142</v>
      </c>
      <c r="F61" s="16"/>
      <c r="G61" s="1"/>
    </row>
    <row r="62" spans="1:7" x14ac:dyDescent="0.25">
      <c r="A62" s="1" t="s">
        <v>36</v>
      </c>
      <c r="B62" s="15">
        <v>39</v>
      </c>
      <c r="C62" s="15" t="s">
        <v>318</v>
      </c>
      <c r="D62" s="15">
        <v>2</v>
      </c>
      <c r="E62" s="15" t="s">
        <v>110</v>
      </c>
      <c r="F62" s="15">
        <v>3</v>
      </c>
      <c r="G62" s="1"/>
    </row>
    <row r="63" spans="1:7" x14ac:dyDescent="0.25">
      <c r="A63" s="1" t="s">
        <v>52</v>
      </c>
      <c r="B63" s="1"/>
      <c r="C63" s="1"/>
      <c r="D63" s="1"/>
      <c r="E63" s="1"/>
      <c r="F63" s="1"/>
      <c r="G63" s="1"/>
    </row>
    <row r="64" spans="1:7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3" t="s">
        <v>112</v>
      </c>
      <c r="B65" s="16" t="s">
        <v>3</v>
      </c>
      <c r="C65" s="16" t="s">
        <v>143</v>
      </c>
      <c r="D65" s="16"/>
      <c r="E65" s="16" t="s">
        <v>142</v>
      </c>
      <c r="F65" s="16"/>
      <c r="G65" s="1"/>
    </row>
    <row r="66" spans="1:7" x14ac:dyDescent="0.25">
      <c r="A66" s="1"/>
      <c r="B66" s="15">
        <v>40</v>
      </c>
      <c r="C66" s="15" t="s">
        <v>110</v>
      </c>
      <c r="D66" s="15">
        <v>4</v>
      </c>
      <c r="E66" s="15" t="s">
        <v>52</v>
      </c>
      <c r="F66" s="15">
        <v>2</v>
      </c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G68" s="1"/>
    </row>
    <row r="69" spans="1:7" ht="18.75" x14ac:dyDescent="0.3">
      <c r="B69" s="29" t="s">
        <v>256</v>
      </c>
      <c r="G69" s="1"/>
    </row>
    <row r="70" spans="1:7" x14ac:dyDescent="0.25">
      <c r="G70" s="1"/>
    </row>
    <row r="71" spans="1:7" x14ac:dyDescent="0.25">
      <c r="G71" s="1"/>
    </row>
    <row r="72" spans="1:7" x14ac:dyDescent="0.25">
      <c r="G72" s="1"/>
    </row>
    <row r="73" spans="1:7" x14ac:dyDescent="0.25">
      <c r="G73" s="1"/>
    </row>
    <row r="76" spans="1:7" ht="13.5" customHeight="1" x14ac:dyDescent="0.25"/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65C19E-5A11-4DDB-9DED-148F91AD07A4}">
  <sheetPr>
    <pageSetUpPr fitToPage="1"/>
  </sheetPr>
  <dimension ref="A2:AH74"/>
  <sheetViews>
    <sheetView showGridLines="0" zoomScaleNormal="100" workbookViewId="0"/>
  </sheetViews>
  <sheetFormatPr defaultRowHeight="15" x14ac:dyDescent="0.25"/>
  <cols>
    <col min="1" max="1" width="20.5703125" customWidth="1"/>
    <col min="3" max="3" width="27.5703125" customWidth="1"/>
    <col min="4" max="4" width="5.5703125" customWidth="1"/>
    <col min="5" max="5" width="25" customWidth="1"/>
    <col min="6" max="6" width="6.140625" customWidth="1"/>
    <col min="7" max="7" width="4.140625" customWidth="1"/>
    <col min="8" max="8" width="22.42578125" customWidth="1"/>
    <col min="9" max="10" width="3.7109375" style="1" customWidth="1"/>
    <col min="11" max="25" width="3.7109375" customWidth="1"/>
    <col min="26" max="26" width="5.7109375" customWidth="1"/>
    <col min="27" max="27" width="7.140625" bestFit="1" customWidth="1"/>
    <col min="28" max="28" width="5.28515625" bestFit="1" customWidth="1"/>
    <col min="29" max="29" width="4.7109375" bestFit="1" customWidth="1"/>
    <col min="30" max="30" width="3.140625" bestFit="1" customWidth="1"/>
    <col min="31" max="31" width="6.85546875" bestFit="1" customWidth="1"/>
    <col min="32" max="32" width="3.42578125" bestFit="1" customWidth="1"/>
    <col min="33" max="33" width="7.140625" customWidth="1"/>
    <col min="34" max="34" width="8.140625" bestFit="1" customWidth="1"/>
  </cols>
  <sheetData>
    <row r="2" spans="1:34" ht="18.75" x14ac:dyDescent="0.3">
      <c r="A2" s="1"/>
      <c r="B2" s="1"/>
      <c r="C2" s="1"/>
      <c r="D2" s="10" t="s">
        <v>206</v>
      </c>
      <c r="F2" s="1"/>
    </row>
    <row r="3" spans="1:34" x14ac:dyDescent="0.25">
      <c r="A3" s="1"/>
      <c r="B3" s="1"/>
      <c r="C3" s="1"/>
      <c r="D3" s="1"/>
      <c r="E3" s="1"/>
      <c r="F3" s="1"/>
    </row>
    <row r="4" spans="1:34" x14ac:dyDescent="0.25">
      <c r="A4" s="3" t="s">
        <v>33</v>
      </c>
      <c r="B4" s="16" t="s">
        <v>3</v>
      </c>
      <c r="C4" s="16" t="s">
        <v>143</v>
      </c>
      <c r="D4" s="16"/>
      <c r="E4" s="16" t="s">
        <v>142</v>
      </c>
      <c r="F4" s="16"/>
      <c r="AA4" s="57" t="s">
        <v>310</v>
      </c>
      <c r="AB4" s="19" t="s">
        <v>159</v>
      </c>
      <c r="AC4" s="19" t="s">
        <v>156</v>
      </c>
      <c r="AD4" s="19" t="s">
        <v>157</v>
      </c>
      <c r="AE4" s="21" t="s">
        <v>161</v>
      </c>
      <c r="AF4" s="19" t="s">
        <v>158</v>
      </c>
      <c r="AG4" s="21" t="s">
        <v>160</v>
      </c>
      <c r="AH4" s="19" t="s">
        <v>162</v>
      </c>
    </row>
    <row r="5" spans="1:34" x14ac:dyDescent="0.25">
      <c r="A5" s="4"/>
      <c r="B5" s="15">
        <v>1</v>
      </c>
      <c r="C5" s="15" t="s">
        <v>420</v>
      </c>
      <c r="D5" s="15">
        <v>15</v>
      </c>
      <c r="E5" s="15" t="s">
        <v>15</v>
      </c>
      <c r="F5" s="15">
        <v>5</v>
      </c>
      <c r="G5" s="28"/>
      <c r="H5" s="58" t="s">
        <v>110</v>
      </c>
      <c r="I5" s="34">
        <v>2</v>
      </c>
      <c r="J5" s="43">
        <v>0</v>
      </c>
      <c r="K5" s="39">
        <v>4</v>
      </c>
      <c r="L5" s="45">
        <v>11</v>
      </c>
      <c r="M5" s="34">
        <v>4</v>
      </c>
      <c r="N5" s="43">
        <v>1</v>
      </c>
      <c r="O5" s="34">
        <v>4</v>
      </c>
      <c r="P5" s="43">
        <v>3</v>
      </c>
      <c r="Q5" s="34">
        <v>7</v>
      </c>
      <c r="R5" s="43">
        <v>0</v>
      </c>
      <c r="S5" s="34">
        <v>16</v>
      </c>
      <c r="T5" s="43">
        <v>6</v>
      </c>
      <c r="U5" s="36" t="s">
        <v>308</v>
      </c>
      <c r="V5" s="59"/>
      <c r="W5" s="34">
        <v>5</v>
      </c>
      <c r="X5" s="43">
        <v>1</v>
      </c>
      <c r="Y5" s="34">
        <v>17</v>
      </c>
      <c r="Z5" s="34">
        <v>12</v>
      </c>
      <c r="AA5" s="18">
        <v>8</v>
      </c>
      <c r="AB5" s="18">
        <v>7</v>
      </c>
      <c r="AC5" s="18">
        <v>1</v>
      </c>
      <c r="AD5" s="18">
        <f>I5+K5+M5+O5+Q5+S5+W5+Y5</f>
        <v>59</v>
      </c>
      <c r="AE5" s="20">
        <f>AD5/AA5</f>
        <v>7.375</v>
      </c>
      <c r="AF5" s="18">
        <f>J5+L5+N5+P5+R5+T5+X5+Z5</f>
        <v>34</v>
      </c>
      <c r="AG5" s="20">
        <f>AF5/AA5</f>
        <v>4.25</v>
      </c>
      <c r="AH5" s="18">
        <f>AD5-AF5</f>
        <v>25</v>
      </c>
    </row>
    <row r="6" spans="1:34" x14ac:dyDescent="0.25">
      <c r="A6" s="1"/>
      <c r="B6" s="15">
        <v>2</v>
      </c>
      <c r="C6" s="15" t="s">
        <v>30</v>
      </c>
      <c r="D6" s="15">
        <v>1</v>
      </c>
      <c r="E6" s="15" t="s">
        <v>31</v>
      </c>
      <c r="F6" s="15">
        <v>2</v>
      </c>
      <c r="G6" s="28"/>
      <c r="H6" s="58" t="s">
        <v>266</v>
      </c>
      <c r="I6" s="34">
        <v>10</v>
      </c>
      <c r="J6" s="43">
        <v>1</v>
      </c>
      <c r="K6" s="34">
        <v>9</v>
      </c>
      <c r="L6" s="43">
        <v>8</v>
      </c>
      <c r="M6" s="34">
        <v>15</v>
      </c>
      <c r="N6" s="43">
        <v>0</v>
      </c>
      <c r="O6" s="39">
        <v>4</v>
      </c>
      <c r="P6" s="45">
        <v>5</v>
      </c>
      <c r="Q6" s="34">
        <v>4</v>
      </c>
      <c r="R6" s="43">
        <v>0</v>
      </c>
      <c r="S6" s="34">
        <v>6</v>
      </c>
      <c r="T6" s="43">
        <v>3</v>
      </c>
      <c r="U6" s="34">
        <v>10</v>
      </c>
      <c r="V6" s="43">
        <v>9</v>
      </c>
      <c r="W6" s="36" t="s">
        <v>308</v>
      </c>
      <c r="X6" s="59"/>
      <c r="Y6" s="39">
        <v>12</v>
      </c>
      <c r="Z6" s="39">
        <v>17</v>
      </c>
      <c r="AA6" s="18">
        <v>8</v>
      </c>
      <c r="AB6" s="18">
        <v>6</v>
      </c>
      <c r="AC6" s="18">
        <v>2</v>
      </c>
      <c r="AD6" s="18">
        <f>I6+K6+M6+O6+Q6+S6+U6+Y6</f>
        <v>70</v>
      </c>
      <c r="AE6" s="20">
        <f>AD6/AA6</f>
        <v>8.75</v>
      </c>
      <c r="AF6" s="18">
        <f>J6+L6+N6+P6+R6+T6+V6+Z6</f>
        <v>43</v>
      </c>
      <c r="AG6" s="20">
        <f>AF6/AA6</f>
        <v>5.375</v>
      </c>
      <c r="AH6" s="18">
        <f t="shared" ref="AH6:AH26" si="0">AD6-AF6</f>
        <v>27</v>
      </c>
    </row>
    <row r="7" spans="1:34" x14ac:dyDescent="0.25">
      <c r="A7" s="1"/>
      <c r="B7" s="15">
        <v>3</v>
      </c>
      <c r="C7" s="15" t="s">
        <v>28</v>
      </c>
      <c r="D7" s="15">
        <v>1</v>
      </c>
      <c r="E7" s="15" t="s">
        <v>25</v>
      </c>
      <c r="F7" s="15">
        <v>10</v>
      </c>
      <c r="G7" s="28"/>
      <c r="H7" s="58" t="s">
        <v>226</v>
      </c>
      <c r="I7" s="34">
        <v>4</v>
      </c>
      <c r="J7" s="43">
        <v>1</v>
      </c>
      <c r="K7" s="34">
        <v>11</v>
      </c>
      <c r="L7" s="43">
        <v>4</v>
      </c>
      <c r="M7" s="34">
        <v>3</v>
      </c>
      <c r="N7" s="43">
        <v>2</v>
      </c>
      <c r="O7" s="34">
        <v>5</v>
      </c>
      <c r="P7" s="43">
        <v>4</v>
      </c>
      <c r="Q7" s="34">
        <v>13</v>
      </c>
      <c r="R7" s="43">
        <v>3</v>
      </c>
      <c r="S7" s="36" t="s">
        <v>308</v>
      </c>
      <c r="T7" s="59"/>
      <c r="U7" s="39">
        <v>9</v>
      </c>
      <c r="V7" s="45">
        <v>10</v>
      </c>
      <c r="W7" s="39">
        <v>1</v>
      </c>
      <c r="X7" s="39">
        <v>5</v>
      </c>
      <c r="Y7" s="1"/>
      <c r="Z7" s="1"/>
      <c r="AA7" s="18">
        <v>7</v>
      </c>
      <c r="AB7" s="18">
        <v>5</v>
      </c>
      <c r="AC7" s="18">
        <v>2</v>
      </c>
      <c r="AD7" s="18">
        <f>I7+K7+M7+O7+Q7+U7+W7</f>
        <v>46</v>
      </c>
      <c r="AE7" s="20">
        <f>AD7/AA7</f>
        <v>6.5714285714285712</v>
      </c>
      <c r="AF7" s="18">
        <f>J7+L7+N7+P7+R7+V7+X7</f>
        <v>29</v>
      </c>
      <c r="AG7" s="20">
        <f>AF7/AA7</f>
        <v>4.1428571428571432</v>
      </c>
      <c r="AH7" s="18">
        <f t="shared" si="0"/>
        <v>17</v>
      </c>
    </row>
    <row r="8" spans="1:34" x14ac:dyDescent="0.25">
      <c r="A8" s="1"/>
      <c r="B8" s="15">
        <v>4</v>
      </c>
      <c r="C8" s="15" t="s">
        <v>23</v>
      </c>
      <c r="D8" s="15">
        <v>2</v>
      </c>
      <c r="E8" s="15" t="s">
        <v>423</v>
      </c>
      <c r="F8" s="15">
        <v>1</v>
      </c>
      <c r="G8" s="28"/>
      <c r="H8" s="58" t="s">
        <v>272</v>
      </c>
      <c r="I8" s="34">
        <v>5</v>
      </c>
      <c r="J8" s="43">
        <v>0</v>
      </c>
      <c r="K8" s="34">
        <v>5</v>
      </c>
      <c r="L8" s="43">
        <v>3</v>
      </c>
      <c r="M8" s="34">
        <v>11</v>
      </c>
      <c r="N8" s="43">
        <v>5</v>
      </c>
      <c r="O8" s="36" t="s">
        <v>308</v>
      </c>
      <c r="P8" s="59"/>
      <c r="Q8" s="39">
        <v>3</v>
      </c>
      <c r="R8" s="45">
        <v>13</v>
      </c>
      <c r="S8" s="39">
        <v>6</v>
      </c>
      <c r="T8" s="39">
        <v>16</v>
      </c>
      <c r="U8" s="1"/>
      <c r="V8" s="1"/>
      <c r="W8" s="1"/>
      <c r="X8" s="1"/>
      <c r="Y8" s="1"/>
      <c r="Z8" s="1"/>
      <c r="AA8" s="18">
        <v>5</v>
      </c>
      <c r="AB8" s="18">
        <v>3</v>
      </c>
      <c r="AC8" s="18">
        <v>2</v>
      </c>
      <c r="AD8" s="18">
        <f>I8+K8+M8+Q8+S8</f>
        <v>30</v>
      </c>
      <c r="AE8" s="18">
        <f>AD8/AA8</f>
        <v>6</v>
      </c>
      <c r="AF8" s="18">
        <f>J8+L8+N8+R8+T8</f>
        <v>37</v>
      </c>
      <c r="AG8" s="18">
        <f>AF8/AA8</f>
        <v>7.4</v>
      </c>
      <c r="AH8" s="18">
        <f t="shared" si="0"/>
        <v>-7</v>
      </c>
    </row>
    <row r="9" spans="1:34" x14ac:dyDescent="0.25">
      <c r="A9" s="1"/>
      <c r="B9" s="15">
        <v>5</v>
      </c>
      <c r="C9" s="15" t="s">
        <v>27</v>
      </c>
      <c r="D9" s="15">
        <v>3</v>
      </c>
      <c r="E9" s="15" t="s">
        <v>21</v>
      </c>
      <c r="F9" s="15">
        <v>9</v>
      </c>
      <c r="G9" s="28"/>
      <c r="H9" s="58" t="s">
        <v>275</v>
      </c>
      <c r="I9" s="39">
        <v>0</v>
      </c>
      <c r="J9" s="45">
        <v>2</v>
      </c>
      <c r="K9" s="34">
        <v>4</v>
      </c>
      <c r="L9" s="43">
        <v>1</v>
      </c>
      <c r="M9" s="34">
        <v>10</v>
      </c>
      <c r="N9" s="43">
        <v>0</v>
      </c>
      <c r="O9" s="36" t="s">
        <v>308</v>
      </c>
      <c r="P9" s="59"/>
      <c r="Q9" s="34">
        <v>6</v>
      </c>
      <c r="R9" s="43">
        <v>5</v>
      </c>
      <c r="S9" s="39">
        <v>3</v>
      </c>
      <c r="T9" s="39">
        <v>6</v>
      </c>
      <c r="U9" s="1"/>
      <c r="V9" s="1"/>
      <c r="W9" s="1"/>
      <c r="X9" s="1"/>
      <c r="Y9" s="1"/>
      <c r="Z9" s="1"/>
      <c r="AA9" s="18">
        <v>5</v>
      </c>
      <c r="AB9" s="18">
        <v>3</v>
      </c>
      <c r="AC9" s="18">
        <v>2</v>
      </c>
      <c r="AD9" s="18">
        <f>I9+K9+M9+Q9+S9</f>
        <v>23</v>
      </c>
      <c r="AE9" s="18">
        <f t="shared" ref="AE9:AE10" si="1">AD9/AA9</f>
        <v>4.5999999999999996</v>
      </c>
      <c r="AF9" s="18">
        <f>J9+L9+N9+R9+T9</f>
        <v>14</v>
      </c>
      <c r="AG9" s="18">
        <f t="shared" ref="AG9:AG10" si="2">AF9/AA9</f>
        <v>2.8</v>
      </c>
      <c r="AH9" s="18">
        <f t="shared" si="0"/>
        <v>9</v>
      </c>
    </row>
    <row r="10" spans="1:34" x14ac:dyDescent="0.25">
      <c r="A10" s="1"/>
      <c r="B10" s="15">
        <v>6</v>
      </c>
      <c r="C10" s="15" t="s">
        <v>20</v>
      </c>
      <c r="D10" s="15">
        <v>1</v>
      </c>
      <c r="E10" s="15" t="s">
        <v>22</v>
      </c>
      <c r="F10" s="15">
        <v>4</v>
      </c>
      <c r="G10" s="28"/>
      <c r="H10" s="58" t="s">
        <v>154</v>
      </c>
      <c r="I10" s="34">
        <v>10</v>
      </c>
      <c r="J10" s="43">
        <v>1</v>
      </c>
      <c r="K10" s="34">
        <v>7</v>
      </c>
      <c r="L10" s="43">
        <v>6</v>
      </c>
      <c r="M10" s="39">
        <v>5</v>
      </c>
      <c r="N10" s="45">
        <v>11</v>
      </c>
      <c r="O10" s="34">
        <v>5</v>
      </c>
      <c r="P10" s="43">
        <v>2</v>
      </c>
      <c r="Q10" s="39">
        <v>3</v>
      </c>
      <c r="R10" s="39">
        <v>13</v>
      </c>
      <c r="S10" s="1"/>
      <c r="T10" s="1"/>
      <c r="U10" s="1"/>
      <c r="V10" s="1"/>
      <c r="W10" s="1"/>
      <c r="X10" s="1"/>
      <c r="Y10" s="1"/>
      <c r="Z10" s="1"/>
      <c r="AA10" s="18">
        <v>5</v>
      </c>
      <c r="AB10" s="18">
        <v>3</v>
      </c>
      <c r="AC10" s="18">
        <v>2</v>
      </c>
      <c r="AD10" s="18">
        <f>I10+K10+M10+O10+Q10</f>
        <v>30</v>
      </c>
      <c r="AE10" s="18">
        <f t="shared" si="1"/>
        <v>6</v>
      </c>
      <c r="AF10" s="18">
        <f>J10+L10+N10+P10+R10</f>
        <v>33</v>
      </c>
      <c r="AG10" s="18">
        <f t="shared" si="2"/>
        <v>6.6</v>
      </c>
      <c r="AH10" s="18">
        <f t="shared" si="0"/>
        <v>-3</v>
      </c>
    </row>
    <row r="11" spans="1:34" x14ac:dyDescent="0.25">
      <c r="A11" s="1"/>
      <c r="B11" s="15">
        <v>7</v>
      </c>
      <c r="C11" s="15" t="s">
        <v>24</v>
      </c>
      <c r="D11" s="15">
        <v>2</v>
      </c>
      <c r="E11" s="15" t="s">
        <v>14</v>
      </c>
      <c r="F11" s="15">
        <v>0</v>
      </c>
      <c r="G11" s="28"/>
      <c r="H11" s="58" t="s">
        <v>421</v>
      </c>
      <c r="I11" s="34">
        <v>15</v>
      </c>
      <c r="J11" s="43">
        <v>5</v>
      </c>
      <c r="K11" s="36" t="s">
        <v>308</v>
      </c>
      <c r="L11" s="59"/>
      <c r="M11" s="39">
        <v>0</v>
      </c>
      <c r="N11" s="45">
        <v>15</v>
      </c>
      <c r="O11" s="34">
        <v>10</v>
      </c>
      <c r="P11" s="43">
        <v>8</v>
      </c>
      <c r="Q11" s="39">
        <v>0</v>
      </c>
      <c r="R11" s="39">
        <v>7</v>
      </c>
      <c r="S11" s="1"/>
      <c r="T11" s="1"/>
      <c r="U11" s="1"/>
      <c r="V11" s="1"/>
      <c r="W11" s="1"/>
      <c r="X11" s="1"/>
      <c r="Y11" s="1"/>
      <c r="Z11" s="1"/>
      <c r="AA11" s="18">
        <v>4</v>
      </c>
      <c r="AB11" s="18">
        <v>2</v>
      </c>
      <c r="AC11" s="18">
        <v>2</v>
      </c>
      <c r="AD11" s="18">
        <f>I11+M11+O11+Q11</f>
        <v>25</v>
      </c>
      <c r="AE11" s="20">
        <f>AD11/AA11</f>
        <v>6.25</v>
      </c>
      <c r="AF11" s="18">
        <f>J11+N11+P11+R11</f>
        <v>35</v>
      </c>
      <c r="AG11" s="20">
        <f>AF11/AA11</f>
        <v>8.75</v>
      </c>
      <c r="AH11" s="18">
        <f t="shared" si="0"/>
        <v>-10</v>
      </c>
    </row>
    <row r="12" spans="1:34" x14ac:dyDescent="0.25">
      <c r="A12" s="1"/>
      <c r="B12" s="15">
        <v>8</v>
      </c>
      <c r="C12" s="15" t="s">
        <v>16</v>
      </c>
      <c r="D12" s="15">
        <v>0</v>
      </c>
      <c r="E12" s="15" t="s">
        <v>18</v>
      </c>
      <c r="F12" s="15">
        <v>6</v>
      </c>
      <c r="G12" s="28"/>
      <c r="H12" s="58" t="s">
        <v>228</v>
      </c>
      <c r="I12" s="39">
        <v>1</v>
      </c>
      <c r="J12" s="45">
        <v>10</v>
      </c>
      <c r="K12" s="34">
        <v>4</v>
      </c>
      <c r="L12" s="43">
        <v>3</v>
      </c>
      <c r="M12" s="36" t="s">
        <v>308</v>
      </c>
      <c r="N12" s="59"/>
      <c r="O12" s="34">
        <v>3</v>
      </c>
      <c r="P12" s="43">
        <v>1</v>
      </c>
      <c r="Q12" s="39">
        <v>5</v>
      </c>
      <c r="R12" s="39">
        <v>6</v>
      </c>
      <c r="S12" s="1"/>
      <c r="T12" s="1"/>
      <c r="U12" s="1"/>
      <c r="V12" s="1"/>
      <c r="W12" s="1"/>
      <c r="X12" s="1"/>
      <c r="Y12" s="1"/>
      <c r="Z12" s="1"/>
      <c r="AA12" s="18">
        <v>4</v>
      </c>
      <c r="AB12" s="18">
        <v>2</v>
      </c>
      <c r="AC12" s="18">
        <v>2</v>
      </c>
      <c r="AD12" s="18">
        <f>I12+K12+O12+Q12</f>
        <v>13</v>
      </c>
      <c r="AE12" s="20">
        <f t="shared" ref="AE12:AE16" si="3">AD12/AA12</f>
        <v>3.25</v>
      </c>
      <c r="AF12" s="18">
        <f>J12+L12+P12+R12</f>
        <v>20</v>
      </c>
      <c r="AG12" s="18">
        <f t="shared" ref="AG12:AG16" si="4">AF12/AA12</f>
        <v>5</v>
      </c>
      <c r="AH12" s="18">
        <f t="shared" si="0"/>
        <v>-7</v>
      </c>
    </row>
    <row r="13" spans="1:34" x14ac:dyDescent="0.25">
      <c r="A13" s="1"/>
      <c r="B13" s="15">
        <v>9</v>
      </c>
      <c r="C13" s="15" t="s">
        <v>90</v>
      </c>
      <c r="D13" s="15">
        <v>5</v>
      </c>
      <c r="E13" s="15" t="s">
        <v>87</v>
      </c>
      <c r="F13" s="15">
        <v>0</v>
      </c>
      <c r="G13" s="28"/>
      <c r="H13" s="58" t="s">
        <v>23</v>
      </c>
      <c r="I13" s="34">
        <v>2</v>
      </c>
      <c r="J13" s="43">
        <v>1</v>
      </c>
      <c r="K13" s="34">
        <v>3</v>
      </c>
      <c r="L13" s="43">
        <v>0</v>
      </c>
      <c r="M13" s="39">
        <v>2</v>
      </c>
      <c r="N13" s="45">
        <v>3</v>
      </c>
      <c r="O13" s="39">
        <v>2</v>
      </c>
      <c r="P13" s="39">
        <v>5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8">
        <v>4</v>
      </c>
      <c r="AB13" s="18">
        <v>2</v>
      </c>
      <c r="AC13" s="18">
        <v>2</v>
      </c>
      <c r="AD13" s="18">
        <f>I13+K13+M13+O13</f>
        <v>9</v>
      </c>
      <c r="AE13" s="20">
        <f t="shared" si="3"/>
        <v>2.25</v>
      </c>
      <c r="AF13" s="18">
        <f>J13+L13+N13+P13</f>
        <v>9</v>
      </c>
      <c r="AG13" s="20">
        <f t="shared" si="4"/>
        <v>2.25</v>
      </c>
      <c r="AH13" s="18">
        <f t="shared" si="0"/>
        <v>0</v>
      </c>
    </row>
    <row r="14" spans="1:34" x14ac:dyDescent="0.25">
      <c r="A14" s="1"/>
      <c r="B14" s="15">
        <v>10</v>
      </c>
      <c r="C14" s="15" t="s">
        <v>17</v>
      </c>
      <c r="D14" s="15">
        <v>5</v>
      </c>
      <c r="E14" s="15" t="s">
        <v>88</v>
      </c>
      <c r="F14" s="15">
        <v>3</v>
      </c>
      <c r="G14" s="28"/>
      <c r="H14" s="58" t="s">
        <v>52</v>
      </c>
      <c r="I14" s="34">
        <v>2</v>
      </c>
      <c r="J14" s="43">
        <v>1</v>
      </c>
      <c r="K14" s="39">
        <v>8</v>
      </c>
      <c r="L14" s="45">
        <v>9</v>
      </c>
      <c r="M14" s="34">
        <v>12</v>
      </c>
      <c r="N14" s="43">
        <v>1</v>
      </c>
      <c r="O14" s="39">
        <v>3</v>
      </c>
      <c r="P14" s="39">
        <v>4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8">
        <v>4</v>
      </c>
      <c r="AB14" s="18">
        <v>2</v>
      </c>
      <c r="AC14" s="18">
        <v>2</v>
      </c>
      <c r="AD14" s="18">
        <f t="shared" ref="AD14:AD16" si="5">I14+K14+M14+O14</f>
        <v>25</v>
      </c>
      <c r="AE14" s="20">
        <f t="shared" si="3"/>
        <v>6.25</v>
      </c>
      <c r="AF14" s="18">
        <f t="shared" ref="AF14:AF16" si="6">J14+L14+N14+P14</f>
        <v>15</v>
      </c>
      <c r="AG14" s="20">
        <f t="shared" si="4"/>
        <v>3.75</v>
      </c>
      <c r="AH14" s="18">
        <f t="shared" si="0"/>
        <v>10</v>
      </c>
    </row>
    <row r="15" spans="1:34" x14ac:dyDescent="0.25">
      <c r="A15" s="1"/>
      <c r="B15" s="15">
        <v>11</v>
      </c>
      <c r="C15" s="15" t="s">
        <v>29</v>
      </c>
      <c r="D15" s="15">
        <v>1</v>
      </c>
      <c r="E15" s="15" t="s">
        <v>57</v>
      </c>
      <c r="F15" s="15">
        <v>10</v>
      </c>
      <c r="G15" s="28"/>
      <c r="H15" s="58" t="s">
        <v>320</v>
      </c>
      <c r="I15" s="39">
        <v>1</v>
      </c>
      <c r="J15" s="45">
        <v>2</v>
      </c>
      <c r="K15" s="34">
        <v>5</v>
      </c>
      <c r="L15" s="43">
        <v>3</v>
      </c>
      <c r="M15" s="34">
        <v>9</v>
      </c>
      <c r="N15" s="43">
        <v>0</v>
      </c>
      <c r="O15" s="39">
        <v>1</v>
      </c>
      <c r="P15" s="39">
        <v>3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8">
        <v>4</v>
      </c>
      <c r="AB15" s="18">
        <v>2</v>
      </c>
      <c r="AC15" s="18">
        <v>2</v>
      </c>
      <c r="AD15" s="18">
        <f t="shared" si="5"/>
        <v>16</v>
      </c>
      <c r="AE15" s="18">
        <f t="shared" si="3"/>
        <v>4</v>
      </c>
      <c r="AF15" s="18">
        <f t="shared" si="6"/>
        <v>8</v>
      </c>
      <c r="AG15" s="18">
        <f t="shared" si="4"/>
        <v>2</v>
      </c>
      <c r="AH15" s="18">
        <f t="shared" si="0"/>
        <v>8</v>
      </c>
    </row>
    <row r="16" spans="1:34" x14ac:dyDescent="0.25">
      <c r="A16" s="1"/>
      <c r="B16" s="1"/>
      <c r="C16" s="1"/>
      <c r="D16" s="1"/>
      <c r="E16" s="1"/>
      <c r="F16" s="31"/>
      <c r="G16" s="28"/>
      <c r="H16" s="58" t="s">
        <v>278</v>
      </c>
      <c r="I16" s="34">
        <v>6</v>
      </c>
      <c r="J16" s="43">
        <v>0</v>
      </c>
      <c r="K16" s="39">
        <v>3</v>
      </c>
      <c r="L16" s="45">
        <v>5</v>
      </c>
      <c r="M16" s="34">
        <v>15</v>
      </c>
      <c r="N16" s="43">
        <v>5</v>
      </c>
      <c r="O16" s="39">
        <v>8</v>
      </c>
      <c r="P16" s="39">
        <v>10</v>
      </c>
      <c r="Q16" s="1"/>
      <c r="R16" s="1"/>
      <c r="S16" s="1"/>
      <c r="T16" s="1"/>
      <c r="U16" s="1"/>
      <c r="V16" s="1"/>
      <c r="W16" s="1"/>
      <c r="X16" s="1"/>
      <c r="Y16" s="1"/>
      <c r="AA16" s="18">
        <v>4</v>
      </c>
      <c r="AB16" s="18">
        <v>2</v>
      </c>
      <c r="AC16" s="18">
        <v>2</v>
      </c>
      <c r="AD16" s="18">
        <f t="shared" si="5"/>
        <v>32</v>
      </c>
      <c r="AE16" s="18">
        <f t="shared" si="3"/>
        <v>8</v>
      </c>
      <c r="AF16" s="18">
        <f t="shared" si="6"/>
        <v>20</v>
      </c>
      <c r="AG16" s="18">
        <f t="shared" si="4"/>
        <v>5</v>
      </c>
      <c r="AH16" s="18">
        <f t="shared" si="0"/>
        <v>12</v>
      </c>
    </row>
    <row r="17" spans="1:34" x14ac:dyDescent="0.25">
      <c r="A17" s="3"/>
      <c r="B17" s="1"/>
      <c r="C17" s="1"/>
      <c r="D17" s="1"/>
      <c r="E17" s="1"/>
      <c r="F17" s="32"/>
      <c r="G17" s="28"/>
      <c r="H17" s="58" t="s">
        <v>17</v>
      </c>
      <c r="I17" s="34">
        <v>5</v>
      </c>
      <c r="J17" s="43">
        <v>3</v>
      </c>
      <c r="K17" s="39">
        <v>6</v>
      </c>
      <c r="L17" s="45">
        <v>7</v>
      </c>
      <c r="M17" s="39">
        <v>5</v>
      </c>
      <c r="N17" s="39">
        <v>15</v>
      </c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AA17" s="18">
        <v>3</v>
      </c>
      <c r="AB17" s="18">
        <v>1</v>
      </c>
      <c r="AC17" s="18">
        <v>2</v>
      </c>
      <c r="AD17" s="18">
        <f>I17+K17+M17</f>
        <v>16</v>
      </c>
      <c r="AE17" s="20">
        <f>AD17/AA17</f>
        <v>5.333333333333333</v>
      </c>
      <c r="AF17" s="18">
        <f>J17+L17+N17</f>
        <v>25</v>
      </c>
      <c r="AG17" s="20">
        <f>AF17/AA17</f>
        <v>8.3333333333333339</v>
      </c>
      <c r="AH17" s="18">
        <f t="shared" si="0"/>
        <v>-9</v>
      </c>
    </row>
    <row r="18" spans="1:34" x14ac:dyDescent="0.25">
      <c r="A18" s="3" t="s">
        <v>35</v>
      </c>
      <c r="B18" s="16" t="s">
        <v>3</v>
      </c>
      <c r="C18" s="16" t="s">
        <v>143</v>
      </c>
      <c r="D18" s="16"/>
      <c r="E18" s="16" t="s">
        <v>142</v>
      </c>
      <c r="F18" s="16"/>
      <c r="G18" s="28"/>
      <c r="H18" s="58" t="s">
        <v>273</v>
      </c>
      <c r="I18" s="39">
        <v>1</v>
      </c>
      <c r="J18" s="45">
        <v>10</v>
      </c>
      <c r="K18" s="34">
        <v>10</v>
      </c>
      <c r="L18" s="43">
        <v>3</v>
      </c>
      <c r="M18" s="39">
        <v>1</v>
      </c>
      <c r="N18" s="39">
        <v>12</v>
      </c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AA18" s="18">
        <v>3</v>
      </c>
      <c r="AB18" s="18">
        <v>1</v>
      </c>
      <c r="AC18" s="18">
        <v>2</v>
      </c>
      <c r="AD18" s="18">
        <f t="shared" ref="AD18:AD20" si="7">I18+K18+M18</f>
        <v>12</v>
      </c>
      <c r="AE18" s="18">
        <f t="shared" ref="AE18:AE20" si="8">AD18/AA18</f>
        <v>4</v>
      </c>
      <c r="AF18" s="18">
        <f t="shared" ref="AF18:AF20" si="9">J18+L18+N18</f>
        <v>25</v>
      </c>
      <c r="AG18" s="20">
        <f t="shared" ref="AG18:AG20" si="10">AF18/AA18</f>
        <v>8.3333333333333339</v>
      </c>
      <c r="AH18" s="18">
        <f t="shared" si="0"/>
        <v>-13</v>
      </c>
    </row>
    <row r="19" spans="1:34" x14ac:dyDescent="0.25">
      <c r="A19" s="1" t="s">
        <v>200</v>
      </c>
      <c r="B19" s="15">
        <v>12</v>
      </c>
      <c r="C19" s="15" t="s">
        <v>30</v>
      </c>
      <c r="D19" s="15">
        <v>3</v>
      </c>
      <c r="E19" s="15" t="s">
        <v>28</v>
      </c>
      <c r="F19" s="15">
        <v>4</v>
      </c>
      <c r="G19" s="28"/>
      <c r="H19" s="58" t="s">
        <v>265</v>
      </c>
      <c r="I19" s="34">
        <v>9</v>
      </c>
      <c r="J19" s="43">
        <v>3</v>
      </c>
      <c r="K19" s="39">
        <v>0</v>
      </c>
      <c r="L19" s="45">
        <v>3</v>
      </c>
      <c r="M19" s="39">
        <v>1</v>
      </c>
      <c r="N19" s="39">
        <v>4</v>
      </c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AA19" s="18">
        <v>3</v>
      </c>
      <c r="AB19" s="18">
        <v>1</v>
      </c>
      <c r="AC19" s="18">
        <v>2</v>
      </c>
      <c r="AD19" s="18">
        <f t="shared" si="7"/>
        <v>10</v>
      </c>
      <c r="AE19" s="20">
        <f t="shared" si="8"/>
        <v>3.3333333333333335</v>
      </c>
      <c r="AF19" s="18">
        <f t="shared" si="9"/>
        <v>10</v>
      </c>
      <c r="AG19" s="20">
        <f t="shared" si="10"/>
        <v>3.3333333333333335</v>
      </c>
      <c r="AH19" s="18">
        <f t="shared" si="0"/>
        <v>0</v>
      </c>
    </row>
    <row r="20" spans="1:34" x14ac:dyDescent="0.25">
      <c r="A20" s="1"/>
      <c r="B20" s="15">
        <v>13</v>
      </c>
      <c r="C20" s="15" t="s">
        <v>320</v>
      </c>
      <c r="D20" s="15">
        <v>5</v>
      </c>
      <c r="E20" s="15" t="s">
        <v>27</v>
      </c>
      <c r="F20" s="15">
        <v>3</v>
      </c>
      <c r="G20" s="28"/>
      <c r="H20" s="58" t="s">
        <v>279</v>
      </c>
      <c r="I20" s="39">
        <v>0</v>
      </c>
      <c r="J20" s="45">
        <v>5</v>
      </c>
      <c r="K20" s="34">
        <v>5</v>
      </c>
      <c r="L20" s="43">
        <v>2</v>
      </c>
      <c r="M20" s="39">
        <v>0</v>
      </c>
      <c r="N20" s="39">
        <v>10</v>
      </c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AA20" s="18">
        <v>3</v>
      </c>
      <c r="AB20" s="18">
        <v>1</v>
      </c>
      <c r="AC20" s="18">
        <v>2</v>
      </c>
      <c r="AD20" s="18">
        <f t="shared" si="7"/>
        <v>5</v>
      </c>
      <c r="AE20" s="20">
        <f t="shared" si="8"/>
        <v>1.6666666666666667</v>
      </c>
      <c r="AF20" s="18">
        <f t="shared" si="9"/>
        <v>17</v>
      </c>
      <c r="AG20" s="20">
        <f t="shared" si="10"/>
        <v>5.666666666666667</v>
      </c>
      <c r="AH20" s="18">
        <f t="shared" si="0"/>
        <v>-12</v>
      </c>
    </row>
    <row r="21" spans="1:34" x14ac:dyDescent="0.25">
      <c r="A21" s="1"/>
      <c r="B21" s="15">
        <v>14</v>
      </c>
      <c r="C21" s="15" t="s">
        <v>20</v>
      </c>
      <c r="D21" s="15">
        <v>1</v>
      </c>
      <c r="E21" s="15" t="s">
        <v>14</v>
      </c>
      <c r="F21" s="15">
        <v>4</v>
      </c>
      <c r="G21" s="28"/>
      <c r="H21" s="58" t="s">
        <v>15</v>
      </c>
      <c r="I21" s="39">
        <v>5</v>
      </c>
      <c r="J21" s="45">
        <v>15</v>
      </c>
      <c r="K21" s="36" t="s">
        <v>308</v>
      </c>
      <c r="L21" s="59"/>
      <c r="M21" s="39">
        <v>0</v>
      </c>
      <c r="N21" s="39">
        <v>9</v>
      </c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AA21" s="18">
        <v>2</v>
      </c>
      <c r="AB21" s="18">
        <v>0</v>
      </c>
      <c r="AC21" s="18">
        <v>2</v>
      </c>
      <c r="AD21" s="18">
        <f>I21+M21</f>
        <v>5</v>
      </c>
      <c r="AE21" s="18">
        <f>AD21/AA21</f>
        <v>2.5</v>
      </c>
      <c r="AF21" s="18">
        <f>J21+N21</f>
        <v>24</v>
      </c>
      <c r="AG21" s="18">
        <f>AF21/AA21</f>
        <v>12</v>
      </c>
      <c r="AH21" s="18">
        <f t="shared" si="0"/>
        <v>-19</v>
      </c>
    </row>
    <row r="22" spans="1:34" x14ac:dyDescent="0.25">
      <c r="A22" s="1"/>
      <c r="B22" s="15">
        <v>15</v>
      </c>
      <c r="C22" s="15" t="s">
        <v>16</v>
      </c>
      <c r="D22" s="15">
        <v>2</v>
      </c>
      <c r="E22" s="15" t="s">
        <v>87</v>
      </c>
      <c r="F22" s="15">
        <v>5</v>
      </c>
      <c r="G22" s="28"/>
      <c r="H22" s="58" t="s">
        <v>234</v>
      </c>
      <c r="I22" s="39">
        <v>1</v>
      </c>
      <c r="J22" s="45">
        <v>2</v>
      </c>
      <c r="K22" s="39">
        <v>3</v>
      </c>
      <c r="L22" s="39">
        <v>4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AA22" s="18">
        <v>2</v>
      </c>
      <c r="AB22" s="18">
        <v>0</v>
      </c>
      <c r="AC22" s="18">
        <v>2</v>
      </c>
      <c r="AD22" s="18">
        <f>I22+K22</f>
        <v>4</v>
      </c>
      <c r="AE22" s="18">
        <f t="shared" ref="AE22:AE26" si="11">AD22/AA22</f>
        <v>2</v>
      </c>
      <c r="AF22" s="18">
        <f>J22+L22</f>
        <v>6</v>
      </c>
      <c r="AG22" s="18">
        <f t="shared" ref="AG22:AG26" si="12">AF22/AA22</f>
        <v>3</v>
      </c>
      <c r="AH22" s="18">
        <f t="shared" si="0"/>
        <v>-2</v>
      </c>
    </row>
    <row r="23" spans="1:34" x14ac:dyDescent="0.25">
      <c r="A23" s="1"/>
      <c r="B23" s="15">
        <v>16</v>
      </c>
      <c r="C23" s="15" t="s">
        <v>88</v>
      </c>
      <c r="D23" s="15">
        <v>3</v>
      </c>
      <c r="E23" s="15" t="s">
        <v>29</v>
      </c>
      <c r="F23" s="15">
        <v>10</v>
      </c>
      <c r="G23" s="28"/>
      <c r="H23" s="58" t="s">
        <v>230</v>
      </c>
      <c r="I23" s="39">
        <v>3</v>
      </c>
      <c r="J23" s="45">
        <v>9</v>
      </c>
      <c r="K23" s="39">
        <v>3</v>
      </c>
      <c r="L23" s="39">
        <v>5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AA23" s="18">
        <v>2</v>
      </c>
      <c r="AB23" s="18">
        <v>0</v>
      </c>
      <c r="AC23" s="18">
        <v>2</v>
      </c>
      <c r="AD23" s="18">
        <f t="shared" ref="AD23:AD26" si="13">I23+K23</f>
        <v>6</v>
      </c>
      <c r="AE23" s="18">
        <f t="shared" si="11"/>
        <v>3</v>
      </c>
      <c r="AF23" s="18">
        <f t="shared" ref="AF23:AF26" si="14">J23+L23</f>
        <v>14</v>
      </c>
      <c r="AG23" s="18">
        <f t="shared" si="12"/>
        <v>7</v>
      </c>
      <c r="AH23" s="18">
        <f t="shared" si="0"/>
        <v>-8</v>
      </c>
    </row>
    <row r="24" spans="1:34" x14ac:dyDescent="0.25">
      <c r="A24" s="1"/>
      <c r="B24" s="15">
        <v>17</v>
      </c>
      <c r="C24" s="15" t="s">
        <v>31</v>
      </c>
      <c r="D24" s="15">
        <v>8</v>
      </c>
      <c r="E24" s="15" t="s">
        <v>25</v>
      </c>
      <c r="F24" s="15">
        <v>9</v>
      </c>
      <c r="G24" s="28"/>
      <c r="H24" s="58" t="s">
        <v>280</v>
      </c>
      <c r="I24" s="39">
        <v>1</v>
      </c>
      <c r="J24" s="45">
        <v>4</v>
      </c>
      <c r="K24" s="39">
        <v>1</v>
      </c>
      <c r="L24" s="39">
        <v>4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AA24" s="18">
        <v>2</v>
      </c>
      <c r="AB24" s="18">
        <v>0</v>
      </c>
      <c r="AC24" s="18">
        <v>2</v>
      </c>
      <c r="AD24" s="18">
        <f t="shared" si="13"/>
        <v>2</v>
      </c>
      <c r="AE24" s="18">
        <f t="shared" si="11"/>
        <v>1</v>
      </c>
      <c r="AF24" s="18">
        <f t="shared" si="14"/>
        <v>8</v>
      </c>
      <c r="AG24" s="18">
        <f t="shared" si="12"/>
        <v>4</v>
      </c>
      <c r="AH24" s="18">
        <f t="shared" si="0"/>
        <v>-6</v>
      </c>
    </row>
    <row r="25" spans="1:34" x14ac:dyDescent="0.25">
      <c r="A25" s="1"/>
      <c r="B25" s="15">
        <v>18</v>
      </c>
      <c r="C25" s="15" t="s">
        <v>23</v>
      </c>
      <c r="D25" s="15">
        <v>3</v>
      </c>
      <c r="E25" s="15" t="s">
        <v>21</v>
      </c>
      <c r="F25" s="15">
        <v>0</v>
      </c>
      <c r="G25" s="28"/>
      <c r="H25" s="58" t="s">
        <v>49</v>
      </c>
      <c r="I25" s="39">
        <v>0</v>
      </c>
      <c r="J25" s="45">
        <v>6</v>
      </c>
      <c r="K25" s="39">
        <v>2</v>
      </c>
      <c r="L25" s="39">
        <v>5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AA25" s="18">
        <v>2</v>
      </c>
      <c r="AB25" s="18">
        <v>0</v>
      </c>
      <c r="AC25" s="18">
        <v>2</v>
      </c>
      <c r="AD25" s="18">
        <f t="shared" si="13"/>
        <v>2</v>
      </c>
      <c r="AE25" s="18">
        <f t="shared" si="11"/>
        <v>1</v>
      </c>
      <c r="AF25" s="18">
        <f t="shared" si="14"/>
        <v>11</v>
      </c>
      <c r="AG25" s="18">
        <f t="shared" si="12"/>
        <v>5.5</v>
      </c>
      <c r="AH25" s="18">
        <f t="shared" si="0"/>
        <v>-9</v>
      </c>
    </row>
    <row r="26" spans="1:34" x14ac:dyDescent="0.25">
      <c r="A26" s="1"/>
      <c r="B26" s="15">
        <v>19</v>
      </c>
      <c r="C26" s="15" t="s">
        <v>22</v>
      </c>
      <c r="D26" s="15">
        <v>11</v>
      </c>
      <c r="E26" s="15" t="s">
        <v>24</v>
      </c>
      <c r="F26" s="15">
        <v>4</v>
      </c>
      <c r="G26" s="28"/>
      <c r="H26" s="58" t="s">
        <v>269</v>
      </c>
      <c r="I26" s="39">
        <v>3</v>
      </c>
      <c r="J26" s="45">
        <v>5</v>
      </c>
      <c r="K26" s="39">
        <v>3</v>
      </c>
      <c r="L26" s="39">
        <v>10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AA26" s="18">
        <v>2</v>
      </c>
      <c r="AB26" s="18">
        <v>0</v>
      </c>
      <c r="AC26" s="18">
        <v>2</v>
      </c>
      <c r="AD26" s="18">
        <f t="shared" si="13"/>
        <v>6</v>
      </c>
      <c r="AE26" s="18">
        <f t="shared" si="11"/>
        <v>3</v>
      </c>
      <c r="AF26" s="18">
        <f t="shared" si="14"/>
        <v>15</v>
      </c>
      <c r="AG26" s="18">
        <f t="shared" si="12"/>
        <v>7.5</v>
      </c>
      <c r="AH26" s="18">
        <f t="shared" si="0"/>
        <v>-9</v>
      </c>
    </row>
    <row r="27" spans="1:34" x14ac:dyDescent="0.25">
      <c r="A27" s="1"/>
      <c r="B27" s="15">
        <v>20</v>
      </c>
      <c r="C27" s="15" t="s">
        <v>18</v>
      </c>
      <c r="D27" s="15">
        <v>3</v>
      </c>
      <c r="E27" s="15" t="s">
        <v>90</v>
      </c>
      <c r="F27" s="15">
        <v>5</v>
      </c>
      <c r="AA27" s="1"/>
      <c r="AB27" s="1"/>
      <c r="AC27" s="1"/>
      <c r="AD27" s="1"/>
      <c r="AE27" s="1"/>
      <c r="AF27" s="1"/>
      <c r="AG27" s="1"/>
      <c r="AH27" s="1"/>
    </row>
    <row r="28" spans="1:34" x14ac:dyDescent="0.25">
      <c r="A28" s="1"/>
      <c r="B28" s="15">
        <v>21</v>
      </c>
      <c r="C28" s="15" t="s">
        <v>17</v>
      </c>
      <c r="D28" s="15">
        <v>6</v>
      </c>
      <c r="E28" s="15" t="s">
        <v>57</v>
      </c>
      <c r="F28" s="15">
        <v>7</v>
      </c>
      <c r="AA28" s="1"/>
      <c r="AB28" s="1"/>
      <c r="AC28" s="1"/>
      <c r="AD28" s="1"/>
      <c r="AE28" s="1"/>
    </row>
    <row r="29" spans="1:34" x14ac:dyDescent="0.25">
      <c r="A29" s="3"/>
      <c r="B29" s="1"/>
      <c r="C29" s="1"/>
      <c r="D29" s="1"/>
      <c r="E29" s="1"/>
      <c r="F29" s="1"/>
      <c r="AA29" s="1"/>
      <c r="AB29" s="1"/>
      <c r="AC29" s="1"/>
      <c r="AD29" s="1"/>
      <c r="AE29" s="1"/>
    </row>
    <row r="30" spans="1:34" x14ac:dyDescent="0.25">
      <c r="A30" s="2"/>
      <c r="B30" s="1"/>
      <c r="C30" s="1"/>
      <c r="D30" s="1"/>
      <c r="E30" s="1"/>
      <c r="F30" s="1"/>
      <c r="AA30" s="1"/>
      <c r="AB30" s="1"/>
      <c r="AC30" s="1"/>
      <c r="AD30" s="1"/>
      <c r="AE30" s="1"/>
    </row>
    <row r="31" spans="1:34" x14ac:dyDescent="0.25">
      <c r="A31" s="3" t="s">
        <v>40</v>
      </c>
      <c r="B31" s="16" t="s">
        <v>3</v>
      </c>
      <c r="C31" s="16" t="s">
        <v>143</v>
      </c>
      <c r="D31" s="16"/>
      <c r="E31" s="16" t="s">
        <v>142</v>
      </c>
      <c r="F31" s="16"/>
      <c r="AA31" s="1"/>
      <c r="AB31" s="1"/>
      <c r="AC31" s="1"/>
      <c r="AD31" s="1"/>
      <c r="AE31" s="1"/>
    </row>
    <row r="32" spans="1:34" x14ac:dyDescent="0.25">
      <c r="A32" s="2" t="s">
        <v>201</v>
      </c>
      <c r="B32" s="15">
        <v>22</v>
      </c>
      <c r="C32" s="15" t="s">
        <v>15</v>
      </c>
      <c r="D32" s="15">
        <v>0</v>
      </c>
      <c r="E32" s="15" t="s">
        <v>320</v>
      </c>
      <c r="F32" s="15">
        <v>9</v>
      </c>
      <c r="Z32" s="1"/>
      <c r="AA32" s="1"/>
      <c r="AB32" s="1"/>
      <c r="AC32" s="1"/>
      <c r="AD32" s="1"/>
      <c r="AE32" s="1"/>
    </row>
    <row r="33" spans="1:31" x14ac:dyDescent="0.25">
      <c r="A33" s="1"/>
      <c r="B33" s="15">
        <v>23</v>
      </c>
      <c r="C33" s="15" t="s">
        <v>14</v>
      </c>
      <c r="D33" s="15">
        <v>10</v>
      </c>
      <c r="E33" s="15" t="s">
        <v>87</v>
      </c>
      <c r="F33" s="15">
        <v>0</v>
      </c>
      <c r="Z33" s="1"/>
      <c r="AA33" s="1"/>
      <c r="AB33" s="1"/>
      <c r="AC33" s="1"/>
      <c r="AD33" s="1"/>
      <c r="AE33" s="1"/>
    </row>
    <row r="34" spans="1:31" x14ac:dyDescent="0.25">
      <c r="A34" s="1"/>
      <c r="B34" s="15">
        <v>24</v>
      </c>
      <c r="C34" s="15" t="s">
        <v>29</v>
      </c>
      <c r="D34" s="15">
        <v>1</v>
      </c>
      <c r="E34" s="15" t="s">
        <v>31</v>
      </c>
      <c r="F34" s="15">
        <v>12</v>
      </c>
      <c r="Z34" s="1"/>
      <c r="AA34" s="1"/>
      <c r="AB34" s="1"/>
      <c r="AC34" s="1"/>
      <c r="AD34" s="1"/>
      <c r="AE34" s="1"/>
    </row>
    <row r="35" spans="1:31" x14ac:dyDescent="0.25">
      <c r="A35" s="1"/>
      <c r="B35" s="15">
        <v>25</v>
      </c>
      <c r="C35" s="15" t="s">
        <v>21</v>
      </c>
      <c r="D35" s="15">
        <v>1</v>
      </c>
      <c r="E35" s="15" t="s">
        <v>24</v>
      </c>
      <c r="F35" s="15">
        <v>4</v>
      </c>
      <c r="Z35" s="1"/>
      <c r="AA35" s="1"/>
      <c r="AB35" s="1"/>
      <c r="AC35" s="1"/>
      <c r="AD35" s="1"/>
      <c r="AE35" s="1"/>
    </row>
    <row r="36" spans="1:31" x14ac:dyDescent="0.25">
      <c r="A36" s="1"/>
      <c r="B36" s="15">
        <v>26</v>
      </c>
      <c r="C36" s="15" t="s">
        <v>18</v>
      </c>
      <c r="D36" s="15">
        <v>15</v>
      </c>
      <c r="E36" s="15" t="s">
        <v>17</v>
      </c>
      <c r="F36" s="15">
        <v>5</v>
      </c>
      <c r="Z36" s="1"/>
      <c r="AA36" s="1"/>
      <c r="AB36" s="1"/>
      <c r="AC36" s="1"/>
      <c r="AD36" s="1"/>
      <c r="AE36" s="1"/>
    </row>
    <row r="37" spans="1:31" x14ac:dyDescent="0.25">
      <c r="A37" s="1"/>
      <c r="B37" s="15">
        <v>27</v>
      </c>
      <c r="C37" s="15" t="s">
        <v>318</v>
      </c>
      <c r="D37" s="15">
        <v>0</v>
      </c>
      <c r="E37" s="15" t="s">
        <v>25</v>
      </c>
      <c r="F37" s="15">
        <v>15</v>
      </c>
      <c r="Z37" s="1"/>
      <c r="AA37" s="1"/>
      <c r="AB37" s="1"/>
      <c r="AC37" s="1"/>
      <c r="AD37" s="1"/>
      <c r="AE37" s="1"/>
    </row>
    <row r="38" spans="1:31" x14ac:dyDescent="0.25">
      <c r="A38" s="1"/>
      <c r="B38" s="15">
        <v>28</v>
      </c>
      <c r="C38" s="15" t="s">
        <v>23</v>
      </c>
      <c r="D38" s="15">
        <v>2</v>
      </c>
      <c r="E38" s="15" t="s">
        <v>22</v>
      </c>
      <c r="F38" s="15">
        <v>3</v>
      </c>
      <c r="Z38" s="1"/>
      <c r="AA38" s="1"/>
      <c r="AB38" s="1"/>
      <c r="AC38" s="1"/>
      <c r="AD38" s="1"/>
      <c r="AE38" s="1"/>
    </row>
    <row r="39" spans="1:31" x14ac:dyDescent="0.25">
      <c r="A39" s="1"/>
      <c r="B39" s="15">
        <v>29</v>
      </c>
      <c r="C39" s="15" t="s">
        <v>90</v>
      </c>
      <c r="D39" s="15">
        <v>11</v>
      </c>
      <c r="E39" s="15" t="s">
        <v>57</v>
      </c>
      <c r="F39" s="15">
        <v>5</v>
      </c>
      <c r="Z39" s="1"/>
      <c r="AA39" s="1"/>
      <c r="AB39" s="1"/>
      <c r="AC39" s="1"/>
      <c r="AD39" s="1"/>
      <c r="AE39" s="1"/>
    </row>
    <row r="40" spans="1:31" x14ac:dyDescent="0.25">
      <c r="A40" s="1"/>
      <c r="B40" s="1"/>
      <c r="C40" s="1"/>
      <c r="D40" s="1"/>
      <c r="E40" s="1"/>
      <c r="F40" s="1"/>
      <c r="Z40" s="1"/>
      <c r="AA40" s="1"/>
      <c r="AB40" s="1"/>
      <c r="AC40" s="1"/>
      <c r="AD40" s="1"/>
      <c r="AE40" s="1"/>
    </row>
    <row r="41" spans="1:31" x14ac:dyDescent="0.25">
      <c r="A41" s="1"/>
      <c r="B41" s="1"/>
      <c r="C41" s="1"/>
      <c r="D41" s="1"/>
      <c r="E41" s="1"/>
      <c r="F41" s="1"/>
      <c r="Z41" s="1"/>
    </row>
    <row r="42" spans="1:31" x14ac:dyDescent="0.25">
      <c r="A42" s="3" t="s">
        <v>42</v>
      </c>
      <c r="B42" s="16" t="s">
        <v>3</v>
      </c>
      <c r="C42" s="16" t="s">
        <v>143</v>
      </c>
      <c r="D42" s="16"/>
      <c r="E42" s="16" t="s">
        <v>142</v>
      </c>
      <c r="F42" s="16"/>
      <c r="Z42" s="1"/>
    </row>
    <row r="43" spans="1:31" x14ac:dyDescent="0.25">
      <c r="A43" s="1" t="s">
        <v>202</v>
      </c>
      <c r="B43" s="15">
        <v>30</v>
      </c>
      <c r="C43" s="15" t="s">
        <v>28</v>
      </c>
      <c r="D43" s="15">
        <v>3</v>
      </c>
      <c r="E43" s="15" t="s">
        <v>320</v>
      </c>
      <c r="F43" s="15">
        <v>1</v>
      </c>
    </row>
    <row r="44" spans="1:31" x14ac:dyDescent="0.25">
      <c r="A44" s="1"/>
      <c r="B44" s="15">
        <v>31</v>
      </c>
      <c r="C44" s="15" t="s">
        <v>31</v>
      </c>
      <c r="D44" s="15">
        <v>3</v>
      </c>
      <c r="E44" s="15" t="s">
        <v>24</v>
      </c>
      <c r="F44" s="15">
        <v>4</v>
      </c>
    </row>
    <row r="45" spans="1:31" x14ac:dyDescent="0.25">
      <c r="A45" s="1"/>
      <c r="B45" s="15">
        <v>32</v>
      </c>
      <c r="C45" s="15" t="s">
        <v>18</v>
      </c>
      <c r="D45" s="15">
        <v>8</v>
      </c>
      <c r="E45" s="15" t="s">
        <v>318</v>
      </c>
      <c r="F45" s="15">
        <v>10</v>
      </c>
    </row>
    <row r="46" spans="1:31" x14ac:dyDescent="0.25">
      <c r="A46" s="3"/>
      <c r="B46" s="15">
        <v>33</v>
      </c>
      <c r="C46" s="15" t="s">
        <v>23</v>
      </c>
      <c r="D46" s="15">
        <v>2</v>
      </c>
      <c r="E46" s="15" t="s">
        <v>57</v>
      </c>
      <c r="F46" s="15">
        <v>5</v>
      </c>
    </row>
    <row r="47" spans="1:31" x14ac:dyDescent="0.25">
      <c r="A47" s="4"/>
      <c r="B47" s="15">
        <v>34</v>
      </c>
      <c r="C47" s="15" t="s">
        <v>25</v>
      </c>
      <c r="D47" s="15">
        <v>4</v>
      </c>
      <c r="E47" s="15" t="s">
        <v>22</v>
      </c>
      <c r="F47" s="15">
        <v>5</v>
      </c>
    </row>
    <row r="48" spans="1:31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3" t="s">
        <v>45</v>
      </c>
      <c r="B50" s="16" t="s">
        <v>3</v>
      </c>
      <c r="C50" s="16" t="s">
        <v>143</v>
      </c>
      <c r="D50" s="16"/>
      <c r="E50" s="16" t="s">
        <v>142</v>
      </c>
      <c r="F50" s="16"/>
    </row>
    <row r="51" spans="1:6" x14ac:dyDescent="0.25">
      <c r="A51" s="2"/>
      <c r="B51" s="15">
        <v>35</v>
      </c>
      <c r="C51" s="15" t="s">
        <v>28</v>
      </c>
      <c r="D51" s="15">
        <v>5</v>
      </c>
      <c r="E51" s="15" t="s">
        <v>14</v>
      </c>
      <c r="F51" s="15">
        <v>6</v>
      </c>
    </row>
    <row r="52" spans="1:6" x14ac:dyDescent="0.25">
      <c r="A52" s="3"/>
      <c r="B52" s="15">
        <v>36</v>
      </c>
      <c r="C52" s="15" t="s">
        <v>24</v>
      </c>
      <c r="D52" s="15">
        <v>7</v>
      </c>
      <c r="E52" s="15" t="s">
        <v>318</v>
      </c>
      <c r="F52" s="15">
        <v>0</v>
      </c>
    </row>
    <row r="53" spans="1:6" x14ac:dyDescent="0.25">
      <c r="A53" s="1"/>
      <c r="B53" s="15">
        <v>37</v>
      </c>
      <c r="C53" s="15" t="s">
        <v>57</v>
      </c>
      <c r="D53" s="15">
        <v>0</v>
      </c>
      <c r="E53" s="15" t="s">
        <v>25</v>
      </c>
      <c r="F53" s="15">
        <v>4</v>
      </c>
    </row>
    <row r="54" spans="1:6" x14ac:dyDescent="0.25">
      <c r="A54" s="1"/>
      <c r="B54" s="15">
        <v>38</v>
      </c>
      <c r="C54" s="15" t="s">
        <v>22</v>
      </c>
      <c r="D54" s="15">
        <v>13</v>
      </c>
      <c r="E54" s="15" t="s">
        <v>90</v>
      </c>
      <c r="F54" s="15">
        <v>3</v>
      </c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3" t="s">
        <v>48</v>
      </c>
      <c r="B57" s="16" t="s">
        <v>3</v>
      </c>
      <c r="C57" s="16" t="s">
        <v>143</v>
      </c>
      <c r="D57" s="16"/>
      <c r="E57" s="16" t="s">
        <v>142</v>
      </c>
      <c r="F57" s="16"/>
    </row>
    <row r="58" spans="1:6" x14ac:dyDescent="0.25">
      <c r="A58" s="1" t="s">
        <v>203</v>
      </c>
      <c r="B58" s="15">
        <v>39</v>
      </c>
      <c r="C58" s="15" t="s">
        <v>24</v>
      </c>
      <c r="D58" s="15">
        <v>16</v>
      </c>
      <c r="E58" s="15" t="s">
        <v>90</v>
      </c>
      <c r="F58" s="15">
        <v>6</v>
      </c>
    </row>
    <row r="59" spans="1:6" x14ac:dyDescent="0.25">
      <c r="A59" s="1"/>
      <c r="B59" s="15">
        <v>40</v>
      </c>
      <c r="C59" s="15" t="s">
        <v>14</v>
      </c>
      <c r="D59" s="15">
        <v>3</v>
      </c>
      <c r="E59" s="15" t="s">
        <v>25</v>
      </c>
      <c r="F59" s="15">
        <v>6</v>
      </c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3" t="s">
        <v>53</v>
      </c>
      <c r="B62" s="16" t="s">
        <v>3</v>
      </c>
      <c r="C62" s="16" t="s">
        <v>143</v>
      </c>
      <c r="D62" s="16"/>
      <c r="E62" s="16" t="s">
        <v>142</v>
      </c>
      <c r="F62" s="16"/>
    </row>
    <row r="63" spans="1:6" x14ac:dyDescent="0.25">
      <c r="A63" s="1" t="s">
        <v>204</v>
      </c>
      <c r="B63" s="15">
        <v>41</v>
      </c>
      <c r="C63" s="15" t="s">
        <v>25</v>
      </c>
      <c r="D63" s="15">
        <v>10</v>
      </c>
      <c r="E63" s="15" t="s">
        <v>22</v>
      </c>
      <c r="F63" s="15">
        <v>9</v>
      </c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3" t="s">
        <v>112</v>
      </c>
      <c r="B66" s="16" t="s">
        <v>3</v>
      </c>
      <c r="C66" s="16" t="s">
        <v>143</v>
      </c>
      <c r="D66" s="16"/>
      <c r="E66" s="16" t="s">
        <v>142</v>
      </c>
      <c r="F66" s="16"/>
    </row>
    <row r="67" spans="1:6" x14ac:dyDescent="0.25">
      <c r="A67" s="1" t="s">
        <v>205</v>
      </c>
      <c r="B67" s="15">
        <v>42</v>
      </c>
      <c r="C67" s="15" t="s">
        <v>24</v>
      </c>
      <c r="D67" s="15">
        <v>5</v>
      </c>
      <c r="E67" s="15" t="s">
        <v>22</v>
      </c>
      <c r="F67" s="15">
        <v>1</v>
      </c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3" t="s">
        <v>113</v>
      </c>
      <c r="B70" s="16" t="s">
        <v>3</v>
      </c>
      <c r="C70" s="16" t="s">
        <v>143</v>
      </c>
      <c r="D70" s="16"/>
      <c r="E70" s="16" t="s">
        <v>142</v>
      </c>
      <c r="F70" s="16"/>
    </row>
    <row r="71" spans="1:6" x14ac:dyDescent="0.25">
      <c r="A71" s="1"/>
      <c r="B71" s="15">
        <v>43</v>
      </c>
      <c r="C71" s="15" t="s">
        <v>25</v>
      </c>
      <c r="D71" s="15">
        <v>12</v>
      </c>
      <c r="E71" s="15" t="s">
        <v>24</v>
      </c>
      <c r="F71" s="15">
        <v>17</v>
      </c>
    </row>
    <row r="73" spans="1:6" ht="18.75" x14ac:dyDescent="0.3">
      <c r="B73" s="29" t="s">
        <v>259</v>
      </c>
      <c r="C73" s="171"/>
    </row>
    <row r="74" spans="1:6" ht="15.75" x14ac:dyDescent="0.25">
      <c r="C74" s="171"/>
    </row>
  </sheetData>
  <sortState xmlns:xlrd2="http://schemas.microsoft.com/office/spreadsheetml/2017/richdata2" ref="H5:O26">
    <sortCondition descending="1" ref="I5:I26"/>
  </sortState>
  <pageMargins left="0.70866141732283472" right="0.70866141732283472" top="0.74803149606299213" bottom="0.74803149606299213" header="0.31496062992125984" footer="0.31496062992125984"/>
  <pageSetup scale="47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8B6954-E7A9-4E90-945E-2B2E01EC3358}">
  <dimension ref="A1:AJ78"/>
  <sheetViews>
    <sheetView showGridLines="0" workbookViewId="0"/>
  </sheetViews>
  <sheetFormatPr defaultColWidth="8.85546875" defaultRowHeight="15" x14ac:dyDescent="0.25"/>
  <cols>
    <col min="1" max="1" width="15.42578125" style="1" customWidth="1"/>
    <col min="2" max="2" width="8.85546875" style="1"/>
    <col min="3" max="3" width="28.42578125" style="1" customWidth="1"/>
    <col min="4" max="4" width="4.28515625" style="1" customWidth="1"/>
    <col min="5" max="5" width="26.140625" style="1" customWidth="1"/>
    <col min="6" max="6" width="4.5703125" style="1" customWidth="1"/>
    <col min="7" max="7" width="12.42578125" style="1" customWidth="1"/>
    <col min="8" max="8" width="11.5703125" style="1" customWidth="1"/>
    <col min="9" max="9" width="5" style="1" customWidth="1"/>
    <col min="10" max="10" width="21.5703125" style="1" customWidth="1"/>
    <col min="11" max="20" width="3.7109375" style="18" customWidth="1"/>
    <col min="21" max="28" width="3.7109375" style="1" customWidth="1"/>
    <col min="29" max="29" width="8" style="1" bestFit="1" customWidth="1"/>
    <col min="30" max="30" width="5.28515625" style="1" bestFit="1" customWidth="1"/>
    <col min="31" max="31" width="4.7109375" style="1" bestFit="1" customWidth="1"/>
    <col min="32" max="32" width="3.140625" style="1" bestFit="1" customWidth="1"/>
    <col min="33" max="33" width="6.85546875" style="1" bestFit="1" customWidth="1"/>
    <col min="34" max="34" width="3.42578125" style="1" bestFit="1" customWidth="1"/>
    <col min="35" max="35" width="7.140625" style="1" bestFit="1" customWidth="1"/>
    <col min="36" max="36" width="8.140625" style="1" bestFit="1" customWidth="1"/>
    <col min="37" max="16384" width="8.85546875" style="1"/>
  </cols>
  <sheetData>
    <row r="1" spans="1:36" x14ac:dyDescent="0.25">
      <c r="A1" s="1" t="s">
        <v>288</v>
      </c>
    </row>
    <row r="2" spans="1:36" ht="18.75" x14ac:dyDescent="0.3">
      <c r="E2" s="10" t="s">
        <v>94</v>
      </c>
    </row>
    <row r="4" spans="1:36" x14ac:dyDescent="0.25">
      <c r="A4" s="3" t="s">
        <v>33</v>
      </c>
      <c r="B4" s="16" t="s">
        <v>3</v>
      </c>
      <c r="C4" s="16" t="s">
        <v>143</v>
      </c>
      <c r="D4" s="16"/>
      <c r="E4" s="16" t="s">
        <v>142</v>
      </c>
      <c r="F4" s="16"/>
      <c r="G4" s="16" t="s">
        <v>4</v>
      </c>
      <c r="H4" s="16" t="s">
        <v>5</v>
      </c>
      <c r="AC4" s="3" t="s">
        <v>312</v>
      </c>
      <c r="AD4" s="19" t="s">
        <v>159</v>
      </c>
      <c r="AE4" s="19" t="s">
        <v>156</v>
      </c>
      <c r="AF4" s="19" t="s">
        <v>157</v>
      </c>
      <c r="AG4" s="21" t="s">
        <v>161</v>
      </c>
      <c r="AH4" s="19" t="s">
        <v>158</v>
      </c>
      <c r="AI4" s="21" t="s">
        <v>160</v>
      </c>
      <c r="AJ4" s="19" t="s">
        <v>162</v>
      </c>
    </row>
    <row r="5" spans="1:36" x14ac:dyDescent="0.25">
      <c r="A5" s="4" t="s">
        <v>93</v>
      </c>
      <c r="B5" s="15">
        <v>1</v>
      </c>
      <c r="C5" s="15" t="s">
        <v>20</v>
      </c>
      <c r="D5" s="15">
        <v>10</v>
      </c>
      <c r="E5" s="15" t="s">
        <v>423</v>
      </c>
      <c r="F5" s="15">
        <v>5</v>
      </c>
      <c r="G5" s="24" t="s">
        <v>7</v>
      </c>
      <c r="H5" s="15" t="s">
        <v>1</v>
      </c>
      <c r="J5" s="58" t="s">
        <v>110</v>
      </c>
      <c r="K5" s="34">
        <v>13</v>
      </c>
      <c r="L5" s="43">
        <v>0</v>
      </c>
      <c r="M5" s="34">
        <v>9</v>
      </c>
      <c r="N5" s="43">
        <v>4</v>
      </c>
      <c r="O5" s="34">
        <v>3</v>
      </c>
      <c r="P5" s="43">
        <v>1</v>
      </c>
      <c r="Q5" s="34">
        <v>5</v>
      </c>
      <c r="R5" s="43">
        <v>2</v>
      </c>
      <c r="S5" s="63">
        <v>0</v>
      </c>
      <c r="T5" s="67">
        <v>0</v>
      </c>
      <c r="U5" s="36" t="s">
        <v>308</v>
      </c>
      <c r="V5" s="59"/>
      <c r="W5" s="34">
        <v>3</v>
      </c>
      <c r="X5" s="43">
        <v>1</v>
      </c>
      <c r="Y5" s="34">
        <v>2</v>
      </c>
      <c r="Z5" s="43">
        <v>0</v>
      </c>
      <c r="AA5" s="34">
        <v>5</v>
      </c>
      <c r="AB5" s="34">
        <v>1</v>
      </c>
      <c r="AC5" s="18">
        <v>8</v>
      </c>
      <c r="AD5" s="18">
        <v>7</v>
      </c>
      <c r="AE5" s="18">
        <v>1</v>
      </c>
      <c r="AF5" s="18">
        <v>40</v>
      </c>
      <c r="AG5" s="18">
        <f>AF5/AC5</f>
        <v>5</v>
      </c>
      <c r="AH5" s="18">
        <f>L5+N5+P5+R5+T5+X5+Z5+AB5</f>
        <v>9</v>
      </c>
      <c r="AI5" s="20">
        <f>AH5/AC5</f>
        <v>1.125</v>
      </c>
      <c r="AJ5" s="18">
        <f>AF5-AH5</f>
        <v>31</v>
      </c>
    </row>
    <row r="6" spans="1:36" x14ac:dyDescent="0.25">
      <c r="B6" s="15">
        <v>2</v>
      </c>
      <c r="C6" s="15" t="s">
        <v>22</v>
      </c>
      <c r="D6" s="15">
        <v>3</v>
      </c>
      <c r="E6" s="15" t="s">
        <v>30</v>
      </c>
      <c r="F6" s="15">
        <v>0</v>
      </c>
      <c r="G6" s="24" t="s">
        <v>7</v>
      </c>
      <c r="H6" s="15" t="s">
        <v>11</v>
      </c>
      <c r="J6" s="58" t="s">
        <v>58</v>
      </c>
      <c r="K6" s="64">
        <v>0</v>
      </c>
      <c r="L6" s="66">
        <v>0</v>
      </c>
      <c r="M6" s="34">
        <v>5</v>
      </c>
      <c r="N6" s="43">
        <v>1</v>
      </c>
      <c r="O6" s="34">
        <v>10</v>
      </c>
      <c r="P6" s="43">
        <v>5</v>
      </c>
      <c r="Q6" s="36" t="s">
        <v>308</v>
      </c>
      <c r="R6" s="59"/>
      <c r="S6" s="64">
        <v>0</v>
      </c>
      <c r="T6" s="66">
        <v>0</v>
      </c>
      <c r="U6" s="34">
        <v>17</v>
      </c>
      <c r="V6" s="43">
        <v>0</v>
      </c>
      <c r="W6" s="39">
        <v>1</v>
      </c>
      <c r="X6" s="45">
        <v>3</v>
      </c>
      <c r="Y6" s="36" t="s">
        <v>308</v>
      </c>
      <c r="Z6" s="59"/>
      <c r="AA6" s="39">
        <v>1</v>
      </c>
      <c r="AB6" s="39">
        <v>5</v>
      </c>
      <c r="AC6" s="18">
        <v>7</v>
      </c>
      <c r="AD6" s="18">
        <v>5</v>
      </c>
      <c r="AE6" s="18">
        <v>2</v>
      </c>
      <c r="AF6" s="18">
        <f>K6+M6+O6+S6+U6+W6+AA6</f>
        <v>34</v>
      </c>
      <c r="AG6" s="20">
        <f>AF6/AC6</f>
        <v>4.8571428571428568</v>
      </c>
      <c r="AH6" s="18">
        <f>L6+N6+P6+T6+V6+X6+AB6</f>
        <v>14</v>
      </c>
      <c r="AI6" s="18">
        <f>AH6/AC6</f>
        <v>2</v>
      </c>
      <c r="AJ6" s="18">
        <f t="shared" ref="AJ6:AJ26" si="0">AF6-AH6</f>
        <v>20</v>
      </c>
    </row>
    <row r="7" spans="1:36" x14ac:dyDescent="0.25">
      <c r="B7" s="15">
        <v>3</v>
      </c>
      <c r="C7" s="15" t="s">
        <v>87</v>
      </c>
      <c r="D7" s="15">
        <v>1</v>
      </c>
      <c r="E7" s="15" t="s">
        <v>16</v>
      </c>
      <c r="F7" s="15">
        <v>10</v>
      </c>
      <c r="G7" s="24" t="s">
        <v>7</v>
      </c>
      <c r="H7" s="15" t="s">
        <v>98</v>
      </c>
      <c r="J7" s="58" t="s">
        <v>52</v>
      </c>
      <c r="K7" s="39">
        <v>2</v>
      </c>
      <c r="L7" s="45">
        <v>4</v>
      </c>
      <c r="M7" s="34">
        <v>5</v>
      </c>
      <c r="N7" s="43">
        <v>4</v>
      </c>
      <c r="O7" s="34">
        <v>4</v>
      </c>
      <c r="P7" s="43">
        <v>1</v>
      </c>
      <c r="Q7" s="34">
        <v>13</v>
      </c>
      <c r="R7" s="43">
        <v>3</v>
      </c>
      <c r="S7" s="34">
        <v>6</v>
      </c>
      <c r="T7" s="43">
        <v>5</v>
      </c>
      <c r="U7" s="34">
        <v>10</v>
      </c>
      <c r="V7" s="43">
        <v>8</v>
      </c>
      <c r="W7" s="36" t="s">
        <v>308</v>
      </c>
      <c r="X7" s="59"/>
      <c r="Y7" s="39">
        <v>0</v>
      </c>
      <c r="Z7" s="39">
        <v>2</v>
      </c>
      <c r="AC7" s="18">
        <v>7</v>
      </c>
      <c r="AD7" s="18">
        <v>5</v>
      </c>
      <c r="AE7" s="18">
        <v>2</v>
      </c>
      <c r="AF7" s="18">
        <f>K7+M7+O7+Q7+S7+U7+Y7</f>
        <v>40</v>
      </c>
      <c r="AG7" s="20">
        <f>AF7/AC7</f>
        <v>5.7142857142857144</v>
      </c>
      <c r="AH7" s="18">
        <f>L7+N7+P7+R7+T7+V7+Z7</f>
        <v>27</v>
      </c>
      <c r="AI7" s="20">
        <f>AH7/AC7</f>
        <v>3.8571428571428572</v>
      </c>
      <c r="AJ7" s="18">
        <f t="shared" si="0"/>
        <v>13</v>
      </c>
    </row>
    <row r="8" spans="1:36" x14ac:dyDescent="0.25">
      <c r="B8" s="15">
        <v>4</v>
      </c>
      <c r="C8" s="15" t="s">
        <v>23</v>
      </c>
      <c r="D8" s="15">
        <v>4</v>
      </c>
      <c r="E8" s="15" t="s">
        <v>31</v>
      </c>
      <c r="F8" s="15">
        <v>2</v>
      </c>
      <c r="G8" s="24" t="s">
        <v>7</v>
      </c>
      <c r="H8" s="15" t="s">
        <v>10</v>
      </c>
      <c r="J8" s="58" t="s">
        <v>49</v>
      </c>
      <c r="K8" s="34">
        <v>10</v>
      </c>
      <c r="L8" s="43">
        <v>1</v>
      </c>
      <c r="M8" s="34">
        <v>18</v>
      </c>
      <c r="N8" s="43">
        <v>4</v>
      </c>
      <c r="O8" s="39">
        <v>4</v>
      </c>
      <c r="P8" s="45">
        <v>7</v>
      </c>
      <c r="Q8" s="34">
        <v>6</v>
      </c>
      <c r="R8" s="43">
        <v>5</v>
      </c>
      <c r="S8" s="34">
        <v>10</v>
      </c>
      <c r="T8" s="43">
        <v>0</v>
      </c>
      <c r="U8" s="39">
        <v>8</v>
      </c>
      <c r="V8" s="45">
        <v>10</v>
      </c>
      <c r="AC8" s="18">
        <v>6</v>
      </c>
      <c r="AD8" s="18">
        <v>4</v>
      </c>
      <c r="AE8" s="18">
        <v>2</v>
      </c>
      <c r="AF8" s="18">
        <f>K8+M8+O8+Q8+S8+U8</f>
        <v>56</v>
      </c>
      <c r="AG8" s="20">
        <f>AF8/AC8</f>
        <v>9.3333333333333339</v>
      </c>
      <c r="AH8" s="18">
        <f>L8+N8+P8+R8+T8+V8</f>
        <v>27</v>
      </c>
      <c r="AI8" s="18">
        <f>AH8/AC8</f>
        <v>4.5</v>
      </c>
      <c r="AJ8" s="18">
        <f t="shared" si="0"/>
        <v>29</v>
      </c>
    </row>
    <row r="9" spans="1:36" x14ac:dyDescent="0.25">
      <c r="B9" s="15">
        <v>5</v>
      </c>
      <c r="C9" s="15" t="s">
        <v>18</v>
      </c>
      <c r="D9" s="15">
        <v>0</v>
      </c>
      <c r="E9" s="15" t="s">
        <v>24</v>
      </c>
      <c r="F9" s="15">
        <v>13</v>
      </c>
      <c r="G9" s="24" t="s">
        <v>7</v>
      </c>
      <c r="H9" s="15" t="s">
        <v>13</v>
      </c>
      <c r="J9" s="58" t="s">
        <v>100</v>
      </c>
      <c r="K9" s="34">
        <v>10</v>
      </c>
      <c r="L9" s="43">
        <v>5</v>
      </c>
      <c r="M9" s="36" t="s">
        <v>308</v>
      </c>
      <c r="N9" s="59"/>
      <c r="O9" s="34">
        <v>7</v>
      </c>
      <c r="P9" s="43">
        <v>4</v>
      </c>
      <c r="Q9" s="39">
        <v>2</v>
      </c>
      <c r="R9" s="45">
        <v>5</v>
      </c>
      <c r="S9" s="34">
        <v>8</v>
      </c>
      <c r="T9" s="43">
        <v>2</v>
      </c>
      <c r="U9" s="39">
        <v>0</v>
      </c>
      <c r="V9" s="45">
        <v>17</v>
      </c>
      <c r="AC9" s="18">
        <v>5</v>
      </c>
      <c r="AD9" s="18">
        <v>3</v>
      </c>
      <c r="AE9" s="18">
        <v>2</v>
      </c>
      <c r="AF9" s="18">
        <f>K9+O9+Q9+S9+U9</f>
        <v>27</v>
      </c>
      <c r="AG9" s="18">
        <f>AF9/AC9</f>
        <v>5.4</v>
      </c>
      <c r="AH9" s="18">
        <f>L9+P9+R9+T9+V9</f>
        <v>33</v>
      </c>
      <c r="AI9" s="18">
        <f>AH9/AC9</f>
        <v>6.6</v>
      </c>
      <c r="AJ9" s="18">
        <f t="shared" si="0"/>
        <v>-6</v>
      </c>
    </row>
    <row r="10" spans="1:36" x14ac:dyDescent="0.25">
      <c r="B10" s="15">
        <v>6</v>
      </c>
      <c r="C10" s="15" t="s">
        <v>95</v>
      </c>
      <c r="D10" s="15">
        <v>16</v>
      </c>
      <c r="E10" s="15" t="s">
        <v>88</v>
      </c>
      <c r="F10" s="15">
        <v>7</v>
      </c>
      <c r="G10" s="24" t="s">
        <v>97</v>
      </c>
      <c r="H10" s="15" t="s">
        <v>1</v>
      </c>
      <c r="J10" s="58" t="s">
        <v>81</v>
      </c>
      <c r="K10" s="34">
        <v>3</v>
      </c>
      <c r="L10" s="43">
        <v>0</v>
      </c>
      <c r="M10" s="39">
        <v>4</v>
      </c>
      <c r="N10" s="45">
        <v>18</v>
      </c>
      <c r="O10" s="34">
        <v>10</v>
      </c>
      <c r="P10" s="43">
        <v>1</v>
      </c>
      <c r="Q10" s="34">
        <v>7</v>
      </c>
      <c r="R10" s="43">
        <v>4</v>
      </c>
      <c r="S10" s="39">
        <v>0</v>
      </c>
      <c r="T10" s="39">
        <v>10</v>
      </c>
      <c r="AC10" s="18">
        <v>5</v>
      </c>
      <c r="AD10" s="18">
        <v>3</v>
      </c>
      <c r="AE10" s="18">
        <v>2</v>
      </c>
      <c r="AF10" s="18">
        <f>K10+M10+O10+Q10+S10</f>
        <v>24</v>
      </c>
      <c r="AG10" s="18">
        <f t="shared" ref="AG10:AG12" si="1">AF10/AC10</f>
        <v>4.8</v>
      </c>
      <c r="AH10" s="18">
        <f>L10+N10+P10+R10+T10</f>
        <v>33</v>
      </c>
      <c r="AI10" s="18">
        <f t="shared" ref="AI10:AI11" si="2">AH10/AC10</f>
        <v>6.6</v>
      </c>
      <c r="AJ10" s="18">
        <f t="shared" si="0"/>
        <v>-9</v>
      </c>
    </row>
    <row r="11" spans="1:36" x14ac:dyDescent="0.25">
      <c r="B11" s="15">
        <v>7</v>
      </c>
      <c r="C11" s="15" t="s">
        <v>14</v>
      </c>
      <c r="D11" s="15">
        <v>0</v>
      </c>
      <c r="E11" s="15" t="s">
        <v>29</v>
      </c>
      <c r="F11" s="15">
        <v>8</v>
      </c>
      <c r="G11" s="24" t="s">
        <v>97</v>
      </c>
      <c r="H11" s="15" t="s">
        <v>11</v>
      </c>
      <c r="J11" s="58" t="s">
        <v>145</v>
      </c>
      <c r="K11" s="34">
        <v>8</v>
      </c>
      <c r="L11" s="43">
        <v>0</v>
      </c>
      <c r="M11" s="34">
        <v>4</v>
      </c>
      <c r="N11" s="43">
        <v>3</v>
      </c>
      <c r="O11" s="39">
        <v>1</v>
      </c>
      <c r="P11" s="45">
        <v>3</v>
      </c>
      <c r="Q11" s="34">
        <v>7</v>
      </c>
      <c r="R11" s="43">
        <v>1</v>
      </c>
      <c r="S11" s="39">
        <v>2</v>
      </c>
      <c r="T11" s="39">
        <v>8</v>
      </c>
      <c r="AC11" s="18">
        <v>5</v>
      </c>
      <c r="AD11" s="18">
        <v>3</v>
      </c>
      <c r="AE11" s="18">
        <v>2</v>
      </c>
      <c r="AF11" s="18">
        <f>K11+M11+O11+Q11+S11</f>
        <v>22</v>
      </c>
      <c r="AG11" s="18">
        <f t="shared" si="1"/>
        <v>4.4000000000000004</v>
      </c>
      <c r="AH11" s="18">
        <f>L11+N11+P11+R11+T11</f>
        <v>15</v>
      </c>
      <c r="AI11" s="18">
        <f t="shared" si="2"/>
        <v>3</v>
      </c>
      <c r="AJ11" s="18">
        <f t="shared" si="0"/>
        <v>7</v>
      </c>
    </row>
    <row r="12" spans="1:36" x14ac:dyDescent="0.25">
      <c r="B12" s="15">
        <v>8</v>
      </c>
      <c r="C12" s="15" t="s">
        <v>21</v>
      </c>
      <c r="D12" s="15">
        <v>9</v>
      </c>
      <c r="E12" s="15" t="s">
        <v>89</v>
      </c>
      <c r="F12" s="15">
        <v>6</v>
      </c>
      <c r="G12" s="24" t="s">
        <v>97</v>
      </c>
      <c r="H12" s="15" t="s">
        <v>98</v>
      </c>
      <c r="J12" s="58" t="s">
        <v>51</v>
      </c>
      <c r="K12" s="39">
        <v>0</v>
      </c>
      <c r="L12" s="45">
        <v>8</v>
      </c>
      <c r="M12" s="34">
        <v>11</v>
      </c>
      <c r="N12" s="43">
        <v>1</v>
      </c>
      <c r="O12" s="34">
        <v>14</v>
      </c>
      <c r="P12" s="43">
        <v>3</v>
      </c>
      <c r="Q12" s="36" t="s">
        <v>308</v>
      </c>
      <c r="R12" s="59"/>
      <c r="S12" s="39">
        <v>5</v>
      </c>
      <c r="T12" s="39">
        <v>6</v>
      </c>
      <c r="AC12" s="18">
        <v>5</v>
      </c>
      <c r="AD12" s="18">
        <v>3</v>
      </c>
      <c r="AE12" s="18">
        <v>2</v>
      </c>
      <c r="AF12" s="18">
        <f>K12+M12+O12+S12</f>
        <v>30</v>
      </c>
      <c r="AG12" s="18">
        <f t="shared" si="1"/>
        <v>6</v>
      </c>
      <c r="AH12" s="18">
        <f>L12+N12+P12+T12</f>
        <v>18</v>
      </c>
      <c r="AI12" s="18">
        <f>AH12/AC12</f>
        <v>3.6</v>
      </c>
      <c r="AJ12" s="18">
        <f t="shared" si="0"/>
        <v>12</v>
      </c>
    </row>
    <row r="13" spans="1:36" x14ac:dyDescent="0.25">
      <c r="B13" s="15">
        <v>9</v>
      </c>
      <c r="C13" s="15" t="s">
        <v>28</v>
      </c>
      <c r="D13" s="15">
        <v>4</v>
      </c>
      <c r="E13" s="15" t="s">
        <v>15</v>
      </c>
      <c r="F13" s="15">
        <v>2</v>
      </c>
      <c r="G13" s="24" t="s">
        <v>97</v>
      </c>
      <c r="H13" s="15" t="s">
        <v>13</v>
      </c>
      <c r="J13" s="58" t="s">
        <v>148</v>
      </c>
      <c r="K13" s="34">
        <v>16</v>
      </c>
      <c r="L13" s="43">
        <v>7</v>
      </c>
      <c r="M13" s="39">
        <v>3</v>
      </c>
      <c r="N13" s="45">
        <v>4</v>
      </c>
      <c r="O13" s="34">
        <v>7</v>
      </c>
      <c r="P13" s="43">
        <v>5</v>
      </c>
      <c r="Q13" s="39">
        <v>4</v>
      </c>
      <c r="R13" s="39">
        <v>7</v>
      </c>
      <c r="AC13" s="18">
        <v>4</v>
      </c>
      <c r="AD13" s="18">
        <v>2</v>
      </c>
      <c r="AE13" s="18">
        <v>2</v>
      </c>
      <c r="AF13" s="18">
        <f>K13+M13+O13+Q13</f>
        <v>30</v>
      </c>
      <c r="AG13" s="18">
        <f>AF13/AC13</f>
        <v>7.5</v>
      </c>
      <c r="AH13" s="18">
        <f>L13+N13+P13+R13</f>
        <v>23</v>
      </c>
      <c r="AI13" s="20">
        <f>AH13/AC13</f>
        <v>5.75</v>
      </c>
      <c r="AJ13" s="18">
        <f t="shared" si="0"/>
        <v>7</v>
      </c>
    </row>
    <row r="14" spans="1:36" x14ac:dyDescent="0.25">
      <c r="B14" s="15">
        <v>10</v>
      </c>
      <c r="C14" s="15" t="s">
        <v>57</v>
      </c>
      <c r="D14" s="15">
        <v>6</v>
      </c>
      <c r="E14" s="15" t="s">
        <v>96</v>
      </c>
      <c r="F14" s="15">
        <v>2</v>
      </c>
      <c r="G14" s="24" t="s">
        <v>97</v>
      </c>
      <c r="H14" s="15" t="s">
        <v>10</v>
      </c>
      <c r="J14" s="58" t="s">
        <v>154</v>
      </c>
      <c r="K14" s="34">
        <v>6</v>
      </c>
      <c r="L14" s="43">
        <v>2</v>
      </c>
      <c r="M14" s="39">
        <v>1</v>
      </c>
      <c r="N14" s="45">
        <v>5</v>
      </c>
      <c r="O14" s="34">
        <v>5</v>
      </c>
      <c r="P14" s="43">
        <v>4</v>
      </c>
      <c r="Q14" s="39">
        <v>5</v>
      </c>
      <c r="R14" s="39">
        <v>6</v>
      </c>
      <c r="AC14" s="18">
        <v>4</v>
      </c>
      <c r="AD14" s="18">
        <v>2</v>
      </c>
      <c r="AE14" s="18">
        <v>2</v>
      </c>
      <c r="AF14" s="18">
        <f t="shared" ref="AF14:AF15" si="3">K14+M14+O14+Q14</f>
        <v>17</v>
      </c>
      <c r="AG14" s="20">
        <f t="shared" ref="AG14:AG15" si="4">AF14/AC14</f>
        <v>4.25</v>
      </c>
      <c r="AH14" s="18">
        <f t="shared" ref="AH14:AH15" si="5">L14+N14+P14+R14</f>
        <v>17</v>
      </c>
      <c r="AI14" s="20">
        <f t="shared" ref="AI14:AI15" si="6">AH14/AC14</f>
        <v>4.25</v>
      </c>
      <c r="AJ14" s="18">
        <f t="shared" si="0"/>
        <v>0</v>
      </c>
    </row>
    <row r="15" spans="1:36" x14ac:dyDescent="0.25">
      <c r="B15" s="15">
        <v>11</v>
      </c>
      <c r="C15" s="15" t="s">
        <v>420</v>
      </c>
      <c r="D15" s="15">
        <v>0</v>
      </c>
      <c r="E15" s="15" t="s">
        <v>90</v>
      </c>
      <c r="F15" s="15">
        <v>0</v>
      </c>
      <c r="G15" s="24" t="s">
        <v>97</v>
      </c>
      <c r="H15" s="15" t="s">
        <v>99</v>
      </c>
      <c r="J15" s="58" t="s">
        <v>152</v>
      </c>
      <c r="K15" s="34">
        <v>4</v>
      </c>
      <c r="L15" s="43">
        <v>2</v>
      </c>
      <c r="M15" s="34">
        <v>5</v>
      </c>
      <c r="N15" s="43">
        <v>4</v>
      </c>
      <c r="O15" s="39">
        <v>5</v>
      </c>
      <c r="P15" s="45">
        <v>10</v>
      </c>
      <c r="Q15" s="39">
        <v>1</v>
      </c>
      <c r="R15" s="39">
        <v>7</v>
      </c>
      <c r="AC15" s="18">
        <v>4</v>
      </c>
      <c r="AD15" s="18">
        <v>2</v>
      </c>
      <c r="AE15" s="18">
        <v>2</v>
      </c>
      <c r="AF15" s="18">
        <f t="shared" si="3"/>
        <v>15</v>
      </c>
      <c r="AG15" s="20">
        <f t="shared" si="4"/>
        <v>3.75</v>
      </c>
      <c r="AH15" s="18">
        <f t="shared" si="5"/>
        <v>23</v>
      </c>
      <c r="AI15" s="20">
        <f t="shared" si="6"/>
        <v>5.75</v>
      </c>
      <c r="AJ15" s="18">
        <f t="shared" si="0"/>
        <v>-8</v>
      </c>
    </row>
    <row r="16" spans="1:36" x14ac:dyDescent="0.25">
      <c r="J16" s="58" t="s">
        <v>108</v>
      </c>
      <c r="K16" s="39">
        <v>1</v>
      </c>
      <c r="L16" s="45">
        <v>10</v>
      </c>
      <c r="M16" s="34">
        <v>10</v>
      </c>
      <c r="N16" s="43">
        <v>7</v>
      </c>
      <c r="O16" s="36" t="s">
        <v>308</v>
      </c>
      <c r="P16" s="59"/>
      <c r="Q16" s="39">
        <v>3</v>
      </c>
      <c r="R16" s="39">
        <v>13</v>
      </c>
      <c r="AC16" s="18">
        <v>3</v>
      </c>
      <c r="AD16" s="18">
        <v>1</v>
      </c>
      <c r="AE16" s="18">
        <v>2</v>
      </c>
      <c r="AF16" s="18">
        <f>K16+M16+Q16</f>
        <v>14</v>
      </c>
      <c r="AG16" s="20">
        <f>AF16/AC16</f>
        <v>4.666666666666667</v>
      </c>
      <c r="AH16" s="18">
        <f>L16+N16+R16</f>
        <v>30</v>
      </c>
      <c r="AI16" s="18">
        <f>AH16/AC16</f>
        <v>10</v>
      </c>
      <c r="AJ16" s="18">
        <f t="shared" si="0"/>
        <v>-16</v>
      </c>
    </row>
    <row r="17" spans="1:36" x14ac:dyDescent="0.25">
      <c r="A17" s="3"/>
      <c r="J17" s="58" t="s">
        <v>150</v>
      </c>
      <c r="K17" s="34">
        <v>9</v>
      </c>
      <c r="L17" s="43">
        <v>6</v>
      </c>
      <c r="M17" s="39">
        <v>4</v>
      </c>
      <c r="N17" s="45">
        <v>5</v>
      </c>
      <c r="O17" s="39">
        <v>4</v>
      </c>
      <c r="P17" s="39">
        <v>5</v>
      </c>
      <c r="AC17" s="18">
        <v>3</v>
      </c>
      <c r="AD17" s="18">
        <v>1</v>
      </c>
      <c r="AE17" s="18">
        <v>2</v>
      </c>
      <c r="AF17" s="18">
        <f>K17+M17+O17</f>
        <v>17</v>
      </c>
      <c r="AG17" s="20">
        <f t="shared" ref="AG17:AG20" si="7">AF17/AC17</f>
        <v>5.666666666666667</v>
      </c>
      <c r="AH17" s="18">
        <f>L17+N17+P17</f>
        <v>16</v>
      </c>
      <c r="AI17" s="20">
        <f t="shared" ref="AI17:AI20" si="8">AH17/AC17</f>
        <v>5.333333333333333</v>
      </c>
      <c r="AJ17" s="18">
        <f t="shared" si="0"/>
        <v>1</v>
      </c>
    </row>
    <row r="18" spans="1:36" x14ac:dyDescent="0.25">
      <c r="A18" s="3" t="s">
        <v>35</v>
      </c>
      <c r="B18" s="16" t="s">
        <v>3</v>
      </c>
      <c r="C18" s="16" t="s">
        <v>143</v>
      </c>
      <c r="D18" s="16"/>
      <c r="E18" s="16" t="s">
        <v>142</v>
      </c>
      <c r="F18" s="16"/>
      <c r="G18" s="16" t="s">
        <v>4</v>
      </c>
      <c r="H18" s="16" t="s">
        <v>5</v>
      </c>
      <c r="J18" s="58" t="s">
        <v>17</v>
      </c>
      <c r="K18" s="39">
        <v>2</v>
      </c>
      <c r="L18" s="45">
        <v>6</v>
      </c>
      <c r="M18" s="34">
        <v>12</v>
      </c>
      <c r="N18" s="43">
        <v>9</v>
      </c>
      <c r="O18" s="39">
        <v>1</v>
      </c>
      <c r="P18" s="39">
        <v>10</v>
      </c>
      <c r="AC18" s="18">
        <v>3</v>
      </c>
      <c r="AD18" s="18">
        <v>1</v>
      </c>
      <c r="AE18" s="18">
        <v>2</v>
      </c>
      <c r="AF18" s="18">
        <f t="shared" ref="AF18:AF20" si="9">K18+M18+O18</f>
        <v>15</v>
      </c>
      <c r="AG18" s="18">
        <f t="shared" si="7"/>
        <v>5</v>
      </c>
      <c r="AH18" s="18">
        <f t="shared" ref="AH18:AH20" si="10">L18+N18+P18</f>
        <v>25</v>
      </c>
      <c r="AI18" s="20">
        <f t="shared" si="8"/>
        <v>8.3333333333333339</v>
      </c>
      <c r="AJ18" s="18">
        <f t="shared" si="0"/>
        <v>-10</v>
      </c>
    </row>
    <row r="19" spans="1:36" x14ac:dyDescent="0.25">
      <c r="A19" s="1" t="s">
        <v>36</v>
      </c>
      <c r="B19" s="15">
        <v>12</v>
      </c>
      <c r="C19" s="15" t="s">
        <v>30</v>
      </c>
      <c r="D19" s="15">
        <v>7</v>
      </c>
      <c r="E19" s="15" t="s">
        <v>87</v>
      </c>
      <c r="F19" s="15">
        <v>10</v>
      </c>
      <c r="G19" s="24" t="s">
        <v>102</v>
      </c>
      <c r="H19" s="15" t="s">
        <v>11</v>
      </c>
      <c r="J19" s="58" t="s">
        <v>23</v>
      </c>
      <c r="K19" s="34">
        <v>4</v>
      </c>
      <c r="L19" s="43">
        <v>2</v>
      </c>
      <c r="M19" s="39">
        <v>4</v>
      </c>
      <c r="N19" s="45">
        <v>9</v>
      </c>
      <c r="O19" s="39">
        <v>5</v>
      </c>
      <c r="P19" s="39">
        <v>7</v>
      </c>
      <c r="AC19" s="18">
        <v>3</v>
      </c>
      <c r="AD19" s="18">
        <v>1</v>
      </c>
      <c r="AE19" s="18">
        <v>2</v>
      </c>
      <c r="AF19" s="18">
        <f t="shared" si="9"/>
        <v>13</v>
      </c>
      <c r="AG19" s="20">
        <f t="shared" si="7"/>
        <v>4.333333333333333</v>
      </c>
      <c r="AH19" s="18">
        <f t="shared" si="10"/>
        <v>18</v>
      </c>
      <c r="AI19" s="18">
        <f t="shared" si="8"/>
        <v>6</v>
      </c>
      <c r="AJ19" s="18">
        <f t="shared" si="0"/>
        <v>-5</v>
      </c>
    </row>
    <row r="20" spans="1:36" x14ac:dyDescent="0.25">
      <c r="A20" s="1" t="s">
        <v>100</v>
      </c>
      <c r="B20" s="15">
        <v>13</v>
      </c>
      <c r="C20" s="15" t="s">
        <v>31</v>
      </c>
      <c r="D20" s="15">
        <v>5</v>
      </c>
      <c r="E20" s="15" t="s">
        <v>18</v>
      </c>
      <c r="F20" s="15">
        <v>4</v>
      </c>
      <c r="G20" s="24" t="s">
        <v>102</v>
      </c>
      <c r="H20" s="15" t="s">
        <v>13</v>
      </c>
      <c r="J20" s="58" t="s">
        <v>151</v>
      </c>
      <c r="K20" s="39">
        <v>6</v>
      </c>
      <c r="L20" s="45">
        <v>9</v>
      </c>
      <c r="M20" s="34">
        <v>3</v>
      </c>
      <c r="N20" s="43">
        <v>1</v>
      </c>
      <c r="O20" s="39">
        <v>3</v>
      </c>
      <c r="P20" s="39">
        <v>10</v>
      </c>
      <c r="AC20" s="18">
        <v>3</v>
      </c>
      <c r="AD20" s="18">
        <v>1</v>
      </c>
      <c r="AE20" s="18">
        <v>2</v>
      </c>
      <c r="AF20" s="18">
        <f t="shared" si="9"/>
        <v>12</v>
      </c>
      <c r="AG20" s="18">
        <f t="shared" si="7"/>
        <v>4</v>
      </c>
      <c r="AH20" s="18">
        <f t="shared" si="10"/>
        <v>20</v>
      </c>
      <c r="AI20" s="20">
        <f t="shared" si="8"/>
        <v>6.666666666666667</v>
      </c>
      <c r="AJ20" s="18">
        <f t="shared" si="0"/>
        <v>-8</v>
      </c>
    </row>
    <row r="21" spans="1:36" x14ac:dyDescent="0.25">
      <c r="A21" s="1" t="s">
        <v>101</v>
      </c>
      <c r="B21" s="15">
        <v>14</v>
      </c>
      <c r="C21" s="15" t="s">
        <v>88</v>
      </c>
      <c r="D21" s="15">
        <v>1</v>
      </c>
      <c r="E21" s="15" t="s">
        <v>14</v>
      </c>
      <c r="F21" s="15">
        <v>11</v>
      </c>
      <c r="G21" s="24" t="s">
        <v>103</v>
      </c>
      <c r="H21" s="15" t="s">
        <v>1</v>
      </c>
      <c r="J21" s="58" t="s">
        <v>320</v>
      </c>
      <c r="K21" s="39">
        <v>5</v>
      </c>
      <c r="L21" s="45">
        <v>10</v>
      </c>
      <c r="M21" s="36" t="s">
        <v>308</v>
      </c>
      <c r="N21" s="59"/>
      <c r="O21" s="39">
        <v>1</v>
      </c>
      <c r="P21" s="39">
        <v>4</v>
      </c>
      <c r="AC21" s="18">
        <v>2</v>
      </c>
      <c r="AD21" s="18">
        <v>0</v>
      </c>
      <c r="AE21" s="18">
        <v>2</v>
      </c>
      <c r="AF21" s="18">
        <f>K21+O21</f>
        <v>6</v>
      </c>
      <c r="AG21" s="18">
        <f>AF21/AC21</f>
        <v>3</v>
      </c>
      <c r="AH21" s="18">
        <f>L21+P21</f>
        <v>14</v>
      </c>
      <c r="AI21" s="18">
        <f>AH21/AC21</f>
        <v>7</v>
      </c>
      <c r="AJ21" s="18">
        <f t="shared" si="0"/>
        <v>-8</v>
      </c>
    </row>
    <row r="22" spans="1:36" x14ac:dyDescent="0.25">
      <c r="B22" s="15">
        <v>15</v>
      </c>
      <c r="C22" s="15" t="s">
        <v>89</v>
      </c>
      <c r="D22" s="15">
        <v>3</v>
      </c>
      <c r="E22" s="15" t="s">
        <v>15</v>
      </c>
      <c r="F22" s="15">
        <v>1</v>
      </c>
      <c r="G22" s="24" t="s">
        <v>103</v>
      </c>
      <c r="H22" s="15" t="s">
        <v>10</v>
      </c>
      <c r="J22" s="58" t="s">
        <v>318</v>
      </c>
      <c r="K22" s="63">
        <v>0</v>
      </c>
      <c r="L22" s="67">
        <v>0</v>
      </c>
      <c r="M22" s="39">
        <v>9</v>
      </c>
      <c r="N22" s="39">
        <v>12</v>
      </c>
      <c r="AC22" s="18">
        <v>2</v>
      </c>
      <c r="AD22" s="18">
        <v>0</v>
      </c>
      <c r="AE22" s="18">
        <v>2</v>
      </c>
      <c r="AF22" s="18">
        <f>K22+M22</f>
        <v>9</v>
      </c>
      <c r="AG22" s="18">
        <f t="shared" ref="AG22:AG26" si="11">AF22/AC22</f>
        <v>4.5</v>
      </c>
      <c r="AH22" s="18">
        <f>L22+N22</f>
        <v>12</v>
      </c>
      <c r="AI22" s="18">
        <f t="shared" ref="AI22:AI26" si="12">AH22/AC22</f>
        <v>6</v>
      </c>
      <c r="AJ22" s="18">
        <f t="shared" si="0"/>
        <v>-3</v>
      </c>
    </row>
    <row r="23" spans="1:36" x14ac:dyDescent="0.25">
      <c r="B23" s="15">
        <v>16</v>
      </c>
      <c r="C23" s="15" t="s">
        <v>96</v>
      </c>
      <c r="D23" s="15">
        <v>12</v>
      </c>
      <c r="E23" s="15" t="s">
        <v>318</v>
      </c>
      <c r="F23" s="15">
        <v>9</v>
      </c>
      <c r="G23" s="24" t="s">
        <v>69</v>
      </c>
      <c r="H23" s="15" t="s">
        <v>11</v>
      </c>
      <c r="J23" s="58" t="s">
        <v>149</v>
      </c>
      <c r="K23" s="39">
        <v>7</v>
      </c>
      <c r="L23" s="45">
        <v>16</v>
      </c>
      <c r="M23" s="39">
        <v>1</v>
      </c>
      <c r="N23" s="39">
        <v>11</v>
      </c>
      <c r="AC23" s="18">
        <v>2</v>
      </c>
      <c r="AD23" s="18">
        <v>0</v>
      </c>
      <c r="AE23" s="18">
        <v>2</v>
      </c>
      <c r="AF23" s="18">
        <f t="shared" ref="AF23:AF26" si="13">K23+M23</f>
        <v>8</v>
      </c>
      <c r="AG23" s="18">
        <f t="shared" si="11"/>
        <v>4</v>
      </c>
      <c r="AH23" s="18">
        <f t="shared" ref="AH23:AH26" si="14">L23+N23</f>
        <v>27</v>
      </c>
      <c r="AI23" s="18">
        <f t="shared" si="12"/>
        <v>13.5</v>
      </c>
      <c r="AJ23" s="18">
        <f t="shared" si="0"/>
        <v>-19</v>
      </c>
    </row>
    <row r="24" spans="1:36" x14ac:dyDescent="0.25">
      <c r="B24" s="15">
        <v>17</v>
      </c>
      <c r="C24" s="15" t="s">
        <v>22</v>
      </c>
      <c r="D24" s="15">
        <v>4</v>
      </c>
      <c r="E24" s="15" t="s">
        <v>16</v>
      </c>
      <c r="F24" s="15">
        <v>18</v>
      </c>
      <c r="G24" s="24" t="s">
        <v>69</v>
      </c>
      <c r="H24" s="15" t="s">
        <v>13</v>
      </c>
      <c r="J24" s="58" t="s">
        <v>146</v>
      </c>
      <c r="K24" s="39">
        <v>0</v>
      </c>
      <c r="L24" s="45">
        <v>3</v>
      </c>
      <c r="M24" s="39">
        <v>7</v>
      </c>
      <c r="N24" s="39">
        <v>10</v>
      </c>
      <c r="AC24" s="18">
        <v>2</v>
      </c>
      <c r="AD24" s="18">
        <v>0</v>
      </c>
      <c r="AE24" s="18">
        <v>2</v>
      </c>
      <c r="AF24" s="18">
        <f t="shared" si="13"/>
        <v>7</v>
      </c>
      <c r="AG24" s="18">
        <f t="shared" si="11"/>
        <v>3.5</v>
      </c>
      <c r="AH24" s="18">
        <f t="shared" si="14"/>
        <v>13</v>
      </c>
      <c r="AI24" s="18">
        <f t="shared" si="12"/>
        <v>6.5</v>
      </c>
      <c r="AJ24" s="18">
        <f t="shared" si="0"/>
        <v>-6</v>
      </c>
    </row>
    <row r="25" spans="1:36" x14ac:dyDescent="0.25">
      <c r="B25" s="15">
        <v>18</v>
      </c>
      <c r="C25" s="15" t="s">
        <v>23</v>
      </c>
      <c r="D25" s="15">
        <v>4</v>
      </c>
      <c r="E25" s="15" t="s">
        <v>24</v>
      </c>
      <c r="F25" s="15">
        <v>9</v>
      </c>
      <c r="G25" s="24" t="s">
        <v>104</v>
      </c>
      <c r="H25" s="15" t="s">
        <v>10</v>
      </c>
      <c r="J25" s="58" t="s">
        <v>147</v>
      </c>
      <c r="K25" s="39">
        <v>0</v>
      </c>
      <c r="L25" s="45">
        <v>13</v>
      </c>
      <c r="M25" s="39">
        <v>4</v>
      </c>
      <c r="N25" s="39">
        <v>5</v>
      </c>
      <c r="AC25" s="18">
        <v>2</v>
      </c>
      <c r="AD25" s="18">
        <v>0</v>
      </c>
      <c r="AE25" s="18">
        <v>2</v>
      </c>
      <c r="AF25" s="18">
        <f t="shared" si="13"/>
        <v>4</v>
      </c>
      <c r="AG25" s="18">
        <f t="shared" si="11"/>
        <v>2</v>
      </c>
      <c r="AH25" s="18">
        <f t="shared" si="14"/>
        <v>18</v>
      </c>
      <c r="AI25" s="18">
        <f t="shared" si="12"/>
        <v>9</v>
      </c>
      <c r="AJ25" s="18">
        <f t="shared" si="0"/>
        <v>-14</v>
      </c>
    </row>
    <row r="26" spans="1:36" x14ac:dyDescent="0.25">
      <c r="B26" s="15">
        <v>19</v>
      </c>
      <c r="C26" s="15" t="s">
        <v>95</v>
      </c>
      <c r="D26" s="15">
        <v>3</v>
      </c>
      <c r="E26" s="15" t="s">
        <v>29</v>
      </c>
      <c r="F26" s="15">
        <v>4</v>
      </c>
      <c r="G26" s="24" t="s">
        <v>104</v>
      </c>
      <c r="H26" s="15" t="s">
        <v>1</v>
      </c>
      <c r="J26" s="58" t="s">
        <v>153</v>
      </c>
      <c r="K26" s="39">
        <v>2</v>
      </c>
      <c r="L26" s="45">
        <v>4</v>
      </c>
      <c r="M26" s="39">
        <v>1</v>
      </c>
      <c r="N26" s="39">
        <v>3</v>
      </c>
      <c r="AC26" s="18">
        <v>2</v>
      </c>
      <c r="AD26" s="18">
        <v>0</v>
      </c>
      <c r="AE26" s="18">
        <v>2</v>
      </c>
      <c r="AF26" s="18">
        <f t="shared" si="13"/>
        <v>3</v>
      </c>
      <c r="AG26" s="18">
        <f t="shared" si="11"/>
        <v>1.5</v>
      </c>
      <c r="AH26" s="18">
        <f t="shared" si="14"/>
        <v>7</v>
      </c>
      <c r="AI26" s="18">
        <f t="shared" si="12"/>
        <v>3.5</v>
      </c>
      <c r="AJ26" s="18">
        <f t="shared" si="0"/>
        <v>-4</v>
      </c>
    </row>
    <row r="27" spans="1:36" x14ac:dyDescent="0.25">
      <c r="B27" s="15">
        <v>20</v>
      </c>
      <c r="C27" s="15" t="s">
        <v>21</v>
      </c>
      <c r="D27" s="15">
        <v>4</v>
      </c>
      <c r="E27" s="15" t="s">
        <v>28</v>
      </c>
      <c r="F27" s="15">
        <v>5</v>
      </c>
      <c r="G27" s="24" t="s">
        <v>105</v>
      </c>
      <c r="H27" s="15" t="s">
        <v>10</v>
      </c>
      <c r="AE27" s="18"/>
    </row>
    <row r="28" spans="1:36" x14ac:dyDescent="0.25">
      <c r="B28" s="15">
        <v>21</v>
      </c>
      <c r="C28" s="15" t="s">
        <v>57</v>
      </c>
      <c r="D28" s="15">
        <v>1</v>
      </c>
      <c r="E28" s="15" t="s">
        <v>90</v>
      </c>
      <c r="F28" s="15">
        <v>5</v>
      </c>
      <c r="G28" s="24" t="s">
        <v>106</v>
      </c>
      <c r="H28" s="15" t="s">
        <v>11</v>
      </c>
    </row>
    <row r="29" spans="1:36" ht="18.75" x14ac:dyDescent="0.3">
      <c r="A29" s="3"/>
      <c r="K29" s="65" t="s">
        <v>313</v>
      </c>
    </row>
    <row r="30" spans="1:36" x14ac:dyDescent="0.25">
      <c r="A30" s="2"/>
    </row>
    <row r="31" spans="1:36" x14ac:dyDescent="0.25">
      <c r="A31" s="3" t="s">
        <v>40</v>
      </c>
      <c r="B31" s="16" t="s">
        <v>3</v>
      </c>
      <c r="C31" s="16" t="s">
        <v>143</v>
      </c>
      <c r="D31" s="16"/>
      <c r="E31" s="16" t="s">
        <v>142</v>
      </c>
      <c r="F31" s="16"/>
      <c r="G31" s="16" t="s">
        <v>4</v>
      </c>
      <c r="H31" s="16" t="s">
        <v>5</v>
      </c>
    </row>
    <row r="32" spans="1:36" x14ac:dyDescent="0.25">
      <c r="A32" s="2" t="s">
        <v>107</v>
      </c>
      <c r="B32" s="15">
        <v>22</v>
      </c>
      <c r="C32" s="15" t="s">
        <v>423</v>
      </c>
      <c r="D32" s="15">
        <v>1</v>
      </c>
      <c r="E32" s="15" t="s">
        <v>31</v>
      </c>
      <c r="F32" s="15">
        <v>4</v>
      </c>
      <c r="G32" s="24" t="s">
        <v>7</v>
      </c>
      <c r="H32" s="15" t="s">
        <v>1</v>
      </c>
    </row>
    <row r="33" spans="1:8" x14ac:dyDescent="0.25">
      <c r="A33" s="1" t="s">
        <v>36</v>
      </c>
      <c r="B33" s="15">
        <v>23</v>
      </c>
      <c r="C33" s="15" t="s">
        <v>14</v>
      </c>
      <c r="D33" s="15">
        <v>14</v>
      </c>
      <c r="E33" s="15" t="s">
        <v>89</v>
      </c>
      <c r="F33" s="15">
        <v>3</v>
      </c>
      <c r="G33" s="24" t="s">
        <v>7</v>
      </c>
      <c r="H33" s="15" t="s">
        <v>13</v>
      </c>
    </row>
    <row r="34" spans="1:8" x14ac:dyDescent="0.25">
      <c r="A34" s="1" t="s">
        <v>108</v>
      </c>
      <c r="B34" s="15">
        <v>24</v>
      </c>
      <c r="C34" s="15" t="s">
        <v>96</v>
      </c>
      <c r="D34" s="15">
        <v>1</v>
      </c>
      <c r="E34" s="15" t="s">
        <v>22</v>
      </c>
      <c r="F34" s="15">
        <v>10</v>
      </c>
      <c r="G34" s="24" t="s">
        <v>7</v>
      </c>
      <c r="H34" s="15" t="s">
        <v>11</v>
      </c>
    </row>
    <row r="35" spans="1:8" x14ac:dyDescent="0.25">
      <c r="B35" s="15">
        <v>25</v>
      </c>
      <c r="C35" s="15" t="s">
        <v>23</v>
      </c>
      <c r="D35" s="15">
        <v>5</v>
      </c>
      <c r="E35" s="15" t="s">
        <v>95</v>
      </c>
      <c r="F35" s="15">
        <v>7</v>
      </c>
      <c r="G35" s="24" t="s">
        <v>7</v>
      </c>
      <c r="H35" s="15" t="s">
        <v>10</v>
      </c>
    </row>
    <row r="36" spans="1:8" x14ac:dyDescent="0.25">
      <c r="B36" s="15">
        <v>26</v>
      </c>
      <c r="C36" s="15" t="s">
        <v>21</v>
      </c>
      <c r="D36" s="15">
        <v>4</v>
      </c>
      <c r="E36" s="15" t="s">
        <v>57</v>
      </c>
      <c r="F36" s="15">
        <v>5</v>
      </c>
      <c r="G36" s="24" t="s">
        <v>97</v>
      </c>
      <c r="H36" s="15" t="s">
        <v>1</v>
      </c>
    </row>
    <row r="37" spans="1:8" x14ac:dyDescent="0.25">
      <c r="B37" s="15">
        <v>27</v>
      </c>
      <c r="C37" s="15" t="s">
        <v>20</v>
      </c>
      <c r="D37" s="15">
        <v>7</v>
      </c>
      <c r="E37" s="15" t="s">
        <v>16</v>
      </c>
      <c r="F37" s="15">
        <v>4</v>
      </c>
      <c r="G37" s="24" t="s">
        <v>97</v>
      </c>
      <c r="H37" s="15" t="s">
        <v>11</v>
      </c>
    </row>
    <row r="38" spans="1:8" x14ac:dyDescent="0.25">
      <c r="B38" s="15">
        <v>28</v>
      </c>
      <c r="C38" s="15" t="s">
        <v>24</v>
      </c>
      <c r="D38" s="15">
        <v>3</v>
      </c>
      <c r="E38" s="15" t="s">
        <v>29</v>
      </c>
      <c r="F38" s="15">
        <v>1</v>
      </c>
      <c r="G38" s="24" t="s">
        <v>97</v>
      </c>
      <c r="H38" s="15" t="s">
        <v>10</v>
      </c>
    </row>
    <row r="39" spans="1:8" x14ac:dyDescent="0.25">
      <c r="B39" s="15">
        <v>29</v>
      </c>
      <c r="C39" s="15" t="s">
        <v>28</v>
      </c>
      <c r="D39" s="15">
        <v>5</v>
      </c>
      <c r="E39" s="15" t="s">
        <v>90</v>
      </c>
      <c r="F39" s="15">
        <v>10</v>
      </c>
      <c r="G39" s="24" t="s">
        <v>97</v>
      </c>
      <c r="H39" s="15" t="s">
        <v>13</v>
      </c>
    </row>
    <row r="42" spans="1:8" x14ac:dyDescent="0.25">
      <c r="A42" s="3" t="s">
        <v>42</v>
      </c>
      <c r="B42" s="16" t="s">
        <v>3</v>
      </c>
      <c r="C42" s="16" t="s">
        <v>143</v>
      </c>
      <c r="D42" s="16"/>
      <c r="E42" s="16" t="s">
        <v>142</v>
      </c>
      <c r="F42" s="16"/>
      <c r="G42" s="16" t="s">
        <v>4</v>
      </c>
      <c r="H42" s="16" t="s">
        <v>5</v>
      </c>
    </row>
    <row r="43" spans="1:8" x14ac:dyDescent="0.25">
      <c r="A43" s="1" t="s">
        <v>36</v>
      </c>
      <c r="B43" s="15">
        <v>30</v>
      </c>
      <c r="C43" s="15" t="s">
        <v>87</v>
      </c>
      <c r="D43" s="15">
        <v>3</v>
      </c>
      <c r="E43" s="15" t="s">
        <v>31</v>
      </c>
      <c r="F43" s="15">
        <v>13</v>
      </c>
      <c r="G43" s="24" t="s">
        <v>103</v>
      </c>
      <c r="H43" s="15" t="s">
        <v>1</v>
      </c>
    </row>
    <row r="44" spans="1:8" x14ac:dyDescent="0.25">
      <c r="A44" s="1" t="s">
        <v>51</v>
      </c>
      <c r="B44" s="15">
        <v>31</v>
      </c>
      <c r="C44" s="15" t="s">
        <v>22</v>
      </c>
      <c r="D44" s="15">
        <v>7</v>
      </c>
      <c r="E44" s="15" t="s">
        <v>95</v>
      </c>
      <c r="F44" s="15">
        <v>4</v>
      </c>
      <c r="G44" s="24" t="s">
        <v>103</v>
      </c>
      <c r="H44" s="15" t="s">
        <v>13</v>
      </c>
    </row>
    <row r="45" spans="1:8" x14ac:dyDescent="0.25">
      <c r="A45" s="1" t="s">
        <v>58</v>
      </c>
      <c r="B45" s="15">
        <v>32</v>
      </c>
      <c r="C45" s="15" t="s">
        <v>57</v>
      </c>
      <c r="D45" s="15">
        <v>5</v>
      </c>
      <c r="E45" s="15" t="s">
        <v>16</v>
      </c>
      <c r="F45" s="15">
        <v>6</v>
      </c>
      <c r="G45" s="24" t="s">
        <v>103</v>
      </c>
      <c r="H45" s="15" t="s">
        <v>11</v>
      </c>
    </row>
    <row r="46" spans="1:8" x14ac:dyDescent="0.25">
      <c r="A46" s="3"/>
      <c r="B46" s="15">
        <v>33</v>
      </c>
      <c r="C46" s="15" t="s">
        <v>29</v>
      </c>
      <c r="D46" s="15">
        <v>7</v>
      </c>
      <c r="E46" s="15" t="s">
        <v>28</v>
      </c>
      <c r="F46" s="15">
        <v>1</v>
      </c>
      <c r="G46" s="24" t="s">
        <v>103</v>
      </c>
      <c r="H46" s="15" t="s">
        <v>10</v>
      </c>
    </row>
    <row r="47" spans="1:8" x14ac:dyDescent="0.25">
      <c r="A47" s="4"/>
      <c r="B47" s="15">
        <v>34</v>
      </c>
      <c r="C47" s="15" t="s">
        <v>20</v>
      </c>
      <c r="D47" s="15">
        <v>2</v>
      </c>
      <c r="E47" s="15" t="s">
        <v>24</v>
      </c>
      <c r="F47" s="15">
        <v>5</v>
      </c>
      <c r="G47" s="24" t="s">
        <v>91</v>
      </c>
      <c r="H47" s="15" t="s">
        <v>10</v>
      </c>
    </row>
    <row r="50" spans="1:8" x14ac:dyDescent="0.25">
      <c r="A50" s="3" t="s">
        <v>45</v>
      </c>
      <c r="B50" s="16" t="s">
        <v>3</v>
      </c>
      <c r="C50" s="16" t="s">
        <v>143</v>
      </c>
      <c r="D50" s="16"/>
      <c r="E50" s="16" t="s">
        <v>142</v>
      </c>
      <c r="F50" s="16"/>
      <c r="G50" s="16" t="s">
        <v>4</v>
      </c>
      <c r="H50" s="16" t="s">
        <v>5</v>
      </c>
    </row>
    <row r="51" spans="1:8" x14ac:dyDescent="0.25">
      <c r="A51" s="2" t="s">
        <v>109</v>
      </c>
      <c r="B51" s="15">
        <v>35</v>
      </c>
      <c r="C51" s="15" t="s">
        <v>14</v>
      </c>
      <c r="D51" s="15">
        <v>5</v>
      </c>
      <c r="E51" s="15" t="s">
        <v>31</v>
      </c>
      <c r="F51" s="15">
        <v>6</v>
      </c>
      <c r="G51" s="24" t="s">
        <v>54</v>
      </c>
      <c r="H51" s="15" t="s">
        <v>13</v>
      </c>
    </row>
    <row r="52" spans="1:8" x14ac:dyDescent="0.25">
      <c r="A52" s="3"/>
      <c r="B52" s="15">
        <v>36</v>
      </c>
      <c r="C52" s="15" t="s">
        <v>22</v>
      </c>
      <c r="D52" s="15">
        <v>0</v>
      </c>
      <c r="E52" s="15" t="s">
        <v>16</v>
      </c>
      <c r="F52" s="15">
        <v>10</v>
      </c>
      <c r="G52" s="24" t="s">
        <v>54</v>
      </c>
      <c r="H52" s="15" t="s">
        <v>11</v>
      </c>
    </row>
    <row r="53" spans="1:8" x14ac:dyDescent="0.25">
      <c r="B53" s="15">
        <v>37</v>
      </c>
      <c r="C53" s="15" t="s">
        <v>29</v>
      </c>
      <c r="D53" s="15">
        <v>2</v>
      </c>
      <c r="E53" s="15" t="s">
        <v>20</v>
      </c>
      <c r="F53" s="15">
        <v>8</v>
      </c>
      <c r="G53" s="24" t="s">
        <v>54</v>
      </c>
      <c r="H53" s="15" t="s">
        <v>10</v>
      </c>
    </row>
    <row r="54" spans="1:8" x14ac:dyDescent="0.25">
      <c r="B54" s="15">
        <v>38</v>
      </c>
      <c r="C54" s="15" t="s">
        <v>24</v>
      </c>
      <c r="D54" s="15">
        <v>0</v>
      </c>
      <c r="E54" s="15" t="s">
        <v>90</v>
      </c>
      <c r="F54" s="15">
        <v>0</v>
      </c>
      <c r="G54" s="24" t="s">
        <v>75</v>
      </c>
      <c r="H54" s="15" t="s">
        <v>10</v>
      </c>
    </row>
    <row r="57" spans="1:8" x14ac:dyDescent="0.25">
      <c r="A57" s="3" t="s">
        <v>48</v>
      </c>
      <c r="B57" s="16" t="s">
        <v>3</v>
      </c>
      <c r="C57" s="16" t="s">
        <v>143</v>
      </c>
      <c r="D57" s="16"/>
      <c r="E57" s="16" t="s">
        <v>142</v>
      </c>
      <c r="F57" s="16"/>
      <c r="G57" s="16" t="s">
        <v>4</v>
      </c>
      <c r="H57" s="16" t="s">
        <v>5</v>
      </c>
    </row>
    <row r="58" spans="1:8" x14ac:dyDescent="0.25">
      <c r="A58" s="1" t="s">
        <v>36</v>
      </c>
      <c r="B58" s="15">
        <v>39</v>
      </c>
      <c r="C58" s="15" t="s">
        <v>90</v>
      </c>
      <c r="D58" s="15">
        <v>17</v>
      </c>
      <c r="E58" s="15" t="s">
        <v>20</v>
      </c>
      <c r="F58" s="15">
        <v>0</v>
      </c>
      <c r="G58" s="24" t="s">
        <v>111</v>
      </c>
      <c r="H58" s="15" t="s">
        <v>10</v>
      </c>
    </row>
    <row r="59" spans="1:8" x14ac:dyDescent="0.25">
      <c r="A59" s="1" t="s">
        <v>110</v>
      </c>
      <c r="B59" s="15">
        <v>40</v>
      </c>
      <c r="C59" s="15" t="s">
        <v>31</v>
      </c>
      <c r="D59" s="15">
        <v>10</v>
      </c>
      <c r="E59" s="15" t="s">
        <v>16</v>
      </c>
      <c r="F59" s="15">
        <v>8</v>
      </c>
      <c r="G59" s="24" t="s">
        <v>111</v>
      </c>
      <c r="H59" s="15" t="s">
        <v>11</v>
      </c>
    </row>
    <row r="62" spans="1:8" x14ac:dyDescent="0.25">
      <c r="A62" s="3" t="s">
        <v>53</v>
      </c>
      <c r="B62" s="16" t="s">
        <v>3</v>
      </c>
      <c r="C62" s="16" t="s">
        <v>143</v>
      </c>
      <c r="D62" s="16"/>
      <c r="E62" s="16" t="s">
        <v>142</v>
      </c>
      <c r="F62" s="16"/>
      <c r="G62" s="16" t="s">
        <v>4</v>
      </c>
      <c r="H62" s="16" t="s">
        <v>5</v>
      </c>
    </row>
    <row r="63" spans="1:8" x14ac:dyDescent="0.25">
      <c r="A63" s="1" t="s">
        <v>36</v>
      </c>
      <c r="B63" s="15">
        <v>41</v>
      </c>
      <c r="C63" s="15" t="s">
        <v>24</v>
      </c>
      <c r="D63" s="15">
        <v>3</v>
      </c>
      <c r="E63" s="15" t="s">
        <v>90</v>
      </c>
      <c r="F63" s="15">
        <v>1</v>
      </c>
      <c r="G63" s="24" t="s">
        <v>54</v>
      </c>
      <c r="H63" s="15" t="s">
        <v>10</v>
      </c>
    </row>
    <row r="64" spans="1:8" x14ac:dyDescent="0.25">
      <c r="A64" s="1" t="s">
        <v>52</v>
      </c>
    </row>
    <row r="66" spans="1:8" x14ac:dyDescent="0.25">
      <c r="A66" s="3" t="s">
        <v>112</v>
      </c>
      <c r="B66" s="16" t="s">
        <v>3</v>
      </c>
      <c r="C66" s="16" t="s">
        <v>143</v>
      </c>
      <c r="D66" s="16"/>
      <c r="E66" s="16" t="s">
        <v>142</v>
      </c>
      <c r="F66" s="16"/>
      <c r="G66" s="16" t="s">
        <v>4</v>
      </c>
      <c r="H66" s="16" t="s">
        <v>5</v>
      </c>
    </row>
    <row r="67" spans="1:8" x14ac:dyDescent="0.25">
      <c r="A67" s="1" t="s">
        <v>36</v>
      </c>
      <c r="B67" s="15">
        <v>42</v>
      </c>
      <c r="C67" s="15" t="s">
        <v>114</v>
      </c>
      <c r="D67" s="15">
        <v>0</v>
      </c>
      <c r="E67" s="15" t="s">
        <v>24</v>
      </c>
      <c r="F67" s="15">
        <v>2</v>
      </c>
      <c r="G67" s="24" t="s">
        <v>79</v>
      </c>
      <c r="H67" s="15" t="s">
        <v>10</v>
      </c>
    </row>
    <row r="68" spans="1:8" x14ac:dyDescent="0.25">
      <c r="A68" s="1" t="s">
        <v>58</v>
      </c>
    </row>
    <row r="73" spans="1:8" x14ac:dyDescent="0.25">
      <c r="A73" s="3" t="s">
        <v>113</v>
      </c>
      <c r="B73" s="16" t="s">
        <v>3</v>
      </c>
      <c r="C73" s="16" t="s">
        <v>143</v>
      </c>
      <c r="D73" s="16"/>
      <c r="E73" s="16" t="s">
        <v>142</v>
      </c>
      <c r="F73" s="16"/>
      <c r="G73" s="16" t="s">
        <v>4</v>
      </c>
      <c r="H73" s="16" t="s">
        <v>5</v>
      </c>
    </row>
    <row r="74" spans="1:8" x14ac:dyDescent="0.25">
      <c r="B74" s="15">
        <v>43</v>
      </c>
      <c r="C74" s="15" t="s">
        <v>90</v>
      </c>
      <c r="D74" s="15">
        <v>1</v>
      </c>
      <c r="E74" s="15" t="s">
        <v>115</v>
      </c>
      <c r="F74" s="15">
        <v>5</v>
      </c>
      <c r="G74" s="24" t="s">
        <v>56</v>
      </c>
      <c r="H74" s="15" t="s">
        <v>10</v>
      </c>
    </row>
    <row r="76" spans="1:8" ht="18.75" x14ac:dyDescent="0.3">
      <c r="B76" s="29" t="s">
        <v>260</v>
      </c>
    </row>
    <row r="78" spans="1:8" ht="15.75" x14ac:dyDescent="0.25">
      <c r="E78" s="27"/>
    </row>
  </sheetData>
  <phoneticPr fontId="2" type="noConversion"/>
  <pageMargins left="0.7" right="0.7" top="0.75" bottom="0.75" header="0.3" footer="0.3"/>
  <pageSetup orientation="landscape" horizontalDpi="4294967292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F6DFF-0EED-48C1-8282-0CE86C9AA8DA}">
  <sheetPr>
    <pageSetUpPr fitToPage="1"/>
  </sheetPr>
  <dimension ref="A1:AJ67"/>
  <sheetViews>
    <sheetView showGridLines="0" topLeftCell="A2" zoomScaleNormal="100" workbookViewId="0">
      <selection activeCell="A2" sqref="A2"/>
    </sheetView>
  </sheetViews>
  <sheetFormatPr defaultColWidth="8.85546875" defaultRowHeight="15" x14ac:dyDescent="0.25"/>
  <cols>
    <col min="1" max="1" width="10.5703125" style="1" customWidth="1"/>
    <col min="2" max="2" width="8.85546875" style="1"/>
    <col min="3" max="3" width="27.85546875" style="1" customWidth="1"/>
    <col min="4" max="4" width="4.28515625" style="1" customWidth="1"/>
    <col min="5" max="5" width="27" style="1" customWidth="1"/>
    <col min="6" max="6" width="4.5703125" style="1" customWidth="1"/>
    <col min="7" max="7" width="12.42578125" style="1" customWidth="1"/>
    <col min="8" max="8" width="10" style="1" customWidth="1"/>
    <col min="9" max="9" width="4.85546875" style="1" customWidth="1"/>
    <col min="10" max="10" width="21.28515625" style="1" customWidth="1"/>
    <col min="11" max="13" width="3.7109375" style="1" customWidth="1"/>
    <col min="14" max="14" width="3.7109375" style="23" customWidth="1"/>
    <col min="15" max="28" width="3.7109375" style="1" customWidth="1"/>
    <col min="29" max="29" width="7.140625" style="1" bestFit="1" customWidth="1"/>
    <col min="30" max="30" width="5.28515625" style="1" bestFit="1" customWidth="1"/>
    <col min="31" max="31" width="4.7109375" style="1" bestFit="1" customWidth="1"/>
    <col min="32" max="32" width="3.140625" style="1" bestFit="1" customWidth="1"/>
    <col min="33" max="33" width="6.85546875" style="1" bestFit="1" customWidth="1"/>
    <col min="34" max="34" width="3.42578125" style="1" bestFit="1" customWidth="1"/>
    <col min="35" max="35" width="7.140625" style="1" bestFit="1" customWidth="1"/>
    <col min="36" max="36" width="8.140625" style="1" bestFit="1" customWidth="1"/>
    <col min="37" max="16384" width="8.85546875" style="1"/>
  </cols>
  <sheetData>
    <row r="1" spans="1:36" ht="15" hidden="1" customHeight="1" x14ac:dyDescent="0.25">
      <c r="A1" s="11"/>
    </row>
    <row r="3" spans="1:36" ht="18.75" x14ac:dyDescent="0.3">
      <c r="E3" s="10" t="s">
        <v>59</v>
      </c>
    </row>
    <row r="5" spans="1:36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6" t="s">
        <v>4</v>
      </c>
      <c r="H5" s="16" t="s">
        <v>5</v>
      </c>
      <c r="AC5" s="3" t="s">
        <v>310</v>
      </c>
      <c r="AD5" s="19" t="s">
        <v>159</v>
      </c>
      <c r="AE5" s="19" t="s">
        <v>156</v>
      </c>
      <c r="AF5" s="19" t="s">
        <v>157</v>
      </c>
      <c r="AG5" s="21" t="s">
        <v>161</v>
      </c>
      <c r="AH5" s="19" t="s">
        <v>158</v>
      </c>
      <c r="AI5" s="21" t="s">
        <v>160</v>
      </c>
      <c r="AJ5" s="19" t="s">
        <v>162</v>
      </c>
    </row>
    <row r="6" spans="1:36" x14ac:dyDescent="0.25">
      <c r="A6" s="2" t="s">
        <v>32</v>
      </c>
      <c r="B6" s="15">
        <v>1</v>
      </c>
      <c r="C6" s="15" t="s">
        <v>14</v>
      </c>
      <c r="D6" s="15">
        <v>7</v>
      </c>
      <c r="E6" s="15" t="s">
        <v>22</v>
      </c>
      <c r="F6" s="15">
        <v>4</v>
      </c>
      <c r="G6" s="24" t="s">
        <v>6</v>
      </c>
      <c r="H6" s="15" t="s">
        <v>1</v>
      </c>
      <c r="J6" s="58" t="s">
        <v>51</v>
      </c>
      <c r="K6" s="34">
        <v>7</v>
      </c>
      <c r="L6" s="34">
        <v>4</v>
      </c>
      <c r="M6" s="36" t="s">
        <v>308</v>
      </c>
      <c r="N6" s="59"/>
      <c r="O6" s="34">
        <v>5</v>
      </c>
      <c r="P6" s="34">
        <v>3</v>
      </c>
      <c r="Q6" s="34">
        <v>7</v>
      </c>
      <c r="R6" s="34">
        <v>6</v>
      </c>
      <c r="S6" s="34">
        <v>7</v>
      </c>
      <c r="T6" s="34">
        <v>4</v>
      </c>
      <c r="U6" s="34">
        <v>6</v>
      </c>
      <c r="V6" s="34">
        <v>1</v>
      </c>
      <c r="W6" s="36" t="s">
        <v>308</v>
      </c>
      <c r="X6" s="59"/>
      <c r="Y6" s="39">
        <v>3</v>
      </c>
      <c r="Z6" s="39">
        <v>4</v>
      </c>
      <c r="AA6" s="34">
        <v>1</v>
      </c>
      <c r="AB6" s="34">
        <v>0</v>
      </c>
      <c r="AC6" s="1">
        <v>7</v>
      </c>
      <c r="AD6" s="1">
        <v>6</v>
      </c>
      <c r="AE6" s="1">
        <v>1</v>
      </c>
      <c r="AF6" s="1">
        <f>K6+O6+Q6+S6+U6+Y6+AA6</f>
        <v>36</v>
      </c>
      <c r="AG6" s="23">
        <f>AF6/AC6</f>
        <v>5.1428571428571432</v>
      </c>
      <c r="AH6" s="1">
        <f>L6+P6+R6+T6+V6+Z6+AB6</f>
        <v>22</v>
      </c>
      <c r="AI6" s="23">
        <f>AH6/AC6</f>
        <v>3.1428571428571428</v>
      </c>
      <c r="AJ6" s="1">
        <f>AF6-AH6</f>
        <v>14</v>
      </c>
    </row>
    <row r="7" spans="1:36" x14ac:dyDescent="0.25">
      <c r="A7" s="1" t="s">
        <v>34</v>
      </c>
      <c r="B7" s="15">
        <v>2</v>
      </c>
      <c r="C7" s="15" t="s">
        <v>15</v>
      </c>
      <c r="D7" s="15">
        <v>4</v>
      </c>
      <c r="E7" s="15" t="s">
        <v>23</v>
      </c>
      <c r="F7" s="15">
        <v>9</v>
      </c>
      <c r="G7" s="24" t="s">
        <v>6</v>
      </c>
      <c r="H7" s="15" t="s">
        <v>10</v>
      </c>
      <c r="J7" s="58" t="s">
        <v>57</v>
      </c>
      <c r="K7" s="34">
        <v>6</v>
      </c>
      <c r="L7" s="34">
        <v>0</v>
      </c>
      <c r="M7" s="34">
        <v>10</v>
      </c>
      <c r="N7" s="34">
        <v>0</v>
      </c>
      <c r="O7" s="34">
        <v>2</v>
      </c>
      <c r="P7" s="34">
        <v>1</v>
      </c>
      <c r="Q7" s="36" t="s">
        <v>308</v>
      </c>
      <c r="R7" s="59"/>
      <c r="S7" s="39">
        <v>4</v>
      </c>
      <c r="T7" s="39">
        <v>7</v>
      </c>
      <c r="U7" s="34">
        <v>7</v>
      </c>
      <c r="V7" s="34">
        <v>2</v>
      </c>
      <c r="W7" s="34">
        <v>1</v>
      </c>
      <c r="X7" s="34">
        <v>0</v>
      </c>
      <c r="Y7" s="34">
        <v>4</v>
      </c>
      <c r="Z7" s="34">
        <v>3</v>
      </c>
      <c r="AA7" s="39">
        <v>0</v>
      </c>
      <c r="AB7" s="39">
        <v>1</v>
      </c>
      <c r="AC7" s="1">
        <v>8</v>
      </c>
      <c r="AD7" s="1">
        <v>6</v>
      </c>
      <c r="AE7" s="1">
        <v>2</v>
      </c>
      <c r="AF7" s="1">
        <f>K7+M7+O7+S7+U7+W7+Y7+AA7</f>
        <v>34</v>
      </c>
      <c r="AG7" s="23">
        <f>AF7/AC7</f>
        <v>4.25</v>
      </c>
      <c r="AH7" s="1">
        <f>L7+N7+P7+T7+V7+X7+Z7+AB7</f>
        <v>14</v>
      </c>
      <c r="AI7" s="23">
        <f>AH7/AC7</f>
        <v>1.75</v>
      </c>
      <c r="AJ7" s="1">
        <f t="shared" ref="AJ7:AJ26" si="0">AF7-AH7</f>
        <v>20</v>
      </c>
    </row>
    <row r="8" spans="1:36" x14ac:dyDescent="0.25">
      <c r="A8" s="1" t="s">
        <v>58</v>
      </c>
      <c r="B8" s="15">
        <v>3</v>
      </c>
      <c r="C8" s="15" t="s">
        <v>16</v>
      </c>
      <c r="D8" s="15">
        <v>2</v>
      </c>
      <c r="E8" s="15" t="s">
        <v>24</v>
      </c>
      <c r="F8" s="15">
        <v>10</v>
      </c>
      <c r="G8" s="24" t="s">
        <v>6</v>
      </c>
      <c r="H8" s="15" t="s">
        <v>13</v>
      </c>
      <c r="J8" s="58" t="s">
        <v>23</v>
      </c>
      <c r="K8" s="34">
        <v>9</v>
      </c>
      <c r="L8" s="34">
        <v>4</v>
      </c>
      <c r="M8" s="34">
        <v>9</v>
      </c>
      <c r="N8" s="34">
        <v>2</v>
      </c>
      <c r="O8" s="39">
        <v>3</v>
      </c>
      <c r="P8" s="39">
        <v>5</v>
      </c>
      <c r="Q8" s="34">
        <v>12</v>
      </c>
      <c r="R8" s="34">
        <v>1</v>
      </c>
      <c r="S8" s="34">
        <v>7</v>
      </c>
      <c r="T8" s="34">
        <v>0</v>
      </c>
      <c r="U8" s="36" t="s">
        <v>308</v>
      </c>
      <c r="V8" s="59"/>
      <c r="W8" s="39">
        <v>0</v>
      </c>
      <c r="X8" s="39">
        <v>1</v>
      </c>
      <c r="AC8" s="1">
        <v>6</v>
      </c>
      <c r="AD8" s="1">
        <v>4</v>
      </c>
      <c r="AE8" s="1">
        <v>2</v>
      </c>
      <c r="AF8" s="1">
        <f>K8+M8+O8+Q8+S8+W8</f>
        <v>40</v>
      </c>
      <c r="AG8" s="23">
        <f>AF8/AC8</f>
        <v>6.666666666666667</v>
      </c>
      <c r="AH8" s="1">
        <f>L8+N8+P8+R8+T8+X8</f>
        <v>13</v>
      </c>
      <c r="AI8" s="23">
        <f>AH8/AC8</f>
        <v>2.1666666666666665</v>
      </c>
      <c r="AJ8" s="1">
        <f t="shared" si="0"/>
        <v>27</v>
      </c>
    </row>
    <row r="9" spans="1:36" x14ac:dyDescent="0.25">
      <c r="B9" s="15">
        <v>4</v>
      </c>
      <c r="C9" s="15" t="s">
        <v>17</v>
      </c>
      <c r="D9" s="15">
        <v>4</v>
      </c>
      <c r="E9" s="15" t="s">
        <v>25</v>
      </c>
      <c r="F9" s="15">
        <v>6</v>
      </c>
      <c r="G9" s="24" t="s">
        <v>6</v>
      </c>
      <c r="H9" s="15" t="s">
        <v>11</v>
      </c>
      <c r="J9" s="58" t="s">
        <v>52</v>
      </c>
      <c r="K9" s="34">
        <v>6</v>
      </c>
      <c r="L9" s="34">
        <v>3</v>
      </c>
      <c r="M9" s="34">
        <v>10</v>
      </c>
      <c r="N9" s="34">
        <v>5</v>
      </c>
      <c r="O9" s="34">
        <v>17</v>
      </c>
      <c r="P9" s="34">
        <v>4</v>
      </c>
      <c r="Q9" s="39">
        <v>6</v>
      </c>
      <c r="R9" s="39">
        <v>7</v>
      </c>
      <c r="S9" s="34">
        <v>7</v>
      </c>
      <c r="T9" s="34">
        <v>4</v>
      </c>
      <c r="U9" s="39">
        <v>2</v>
      </c>
      <c r="V9" s="39">
        <v>7</v>
      </c>
      <c r="AC9" s="1">
        <v>6</v>
      </c>
      <c r="AD9" s="1">
        <v>4</v>
      </c>
      <c r="AE9" s="1">
        <v>2</v>
      </c>
      <c r="AF9" s="1">
        <f>K10+M10+O10+Q10+U10</f>
        <v>15</v>
      </c>
      <c r="AG9" s="1">
        <f>AF9/AC9</f>
        <v>2.5</v>
      </c>
      <c r="AH9" s="1">
        <f>L9+N9+P9+R9+T9+V9</f>
        <v>30</v>
      </c>
      <c r="AI9" s="1">
        <f>AH9/AC9</f>
        <v>5</v>
      </c>
      <c r="AJ9" s="1">
        <f t="shared" si="0"/>
        <v>-15</v>
      </c>
    </row>
    <row r="10" spans="1:36" x14ac:dyDescent="0.25">
      <c r="B10" s="15">
        <v>5</v>
      </c>
      <c r="C10" s="15" t="s">
        <v>18</v>
      </c>
      <c r="D10" s="15">
        <v>4</v>
      </c>
      <c r="E10" s="15" t="s">
        <v>423</v>
      </c>
      <c r="F10" s="15">
        <v>2</v>
      </c>
      <c r="G10" s="24" t="s">
        <v>7</v>
      </c>
      <c r="H10" s="15" t="s">
        <v>12</v>
      </c>
      <c r="J10" s="58" t="s">
        <v>49</v>
      </c>
      <c r="K10" s="39">
        <v>2</v>
      </c>
      <c r="L10" s="39">
        <v>10</v>
      </c>
      <c r="M10" s="34">
        <v>4</v>
      </c>
      <c r="N10" s="34">
        <v>0</v>
      </c>
      <c r="O10" s="34">
        <v>1</v>
      </c>
      <c r="P10" s="34">
        <v>0</v>
      </c>
      <c r="Q10" s="34">
        <v>7</v>
      </c>
      <c r="R10" s="34">
        <v>5</v>
      </c>
      <c r="S10" s="36" t="s">
        <v>308</v>
      </c>
      <c r="T10" s="59"/>
      <c r="U10" s="39">
        <v>1</v>
      </c>
      <c r="V10" s="39">
        <v>6</v>
      </c>
      <c r="AC10" s="1">
        <v>5</v>
      </c>
      <c r="AD10" s="1">
        <v>3</v>
      </c>
      <c r="AE10" s="1">
        <v>2</v>
      </c>
      <c r="AF10" s="1">
        <f>K10+M10+O10+Q10+U10</f>
        <v>15</v>
      </c>
      <c r="AG10" s="1">
        <f>AF10/AC10</f>
        <v>3</v>
      </c>
      <c r="AH10" s="1">
        <f>L10+N10+P10+R10+V10</f>
        <v>21</v>
      </c>
      <c r="AI10" s="1">
        <f>AH10/AC10</f>
        <v>4.2</v>
      </c>
      <c r="AJ10" s="1">
        <f t="shared" si="0"/>
        <v>-6</v>
      </c>
    </row>
    <row r="11" spans="1:36" x14ac:dyDescent="0.25">
      <c r="B11" s="15">
        <v>6</v>
      </c>
      <c r="C11" s="15" t="s">
        <v>57</v>
      </c>
      <c r="D11" s="15">
        <v>6</v>
      </c>
      <c r="E11" s="15" t="s">
        <v>27</v>
      </c>
      <c r="F11" s="15">
        <v>0</v>
      </c>
      <c r="G11" s="24" t="s">
        <v>8</v>
      </c>
      <c r="H11" s="15" t="s">
        <v>10</v>
      </c>
      <c r="J11" s="58" t="s">
        <v>110</v>
      </c>
      <c r="K11" s="34">
        <v>10</v>
      </c>
      <c r="L11" s="34">
        <v>2</v>
      </c>
      <c r="M11" s="34">
        <v>6</v>
      </c>
      <c r="N11" s="34">
        <v>1</v>
      </c>
      <c r="O11" s="39">
        <v>1</v>
      </c>
      <c r="P11" s="39">
        <v>2</v>
      </c>
      <c r="Q11" s="34">
        <v>4</v>
      </c>
      <c r="R11" s="34">
        <v>3</v>
      </c>
      <c r="S11" s="39">
        <v>4</v>
      </c>
      <c r="T11" s="39">
        <v>7</v>
      </c>
      <c r="AC11" s="1">
        <v>5</v>
      </c>
      <c r="AD11" s="1">
        <v>3</v>
      </c>
      <c r="AE11" s="1">
        <v>2</v>
      </c>
      <c r="AF11" s="1">
        <f>K11+M11+O11+Q11+S11</f>
        <v>25</v>
      </c>
      <c r="AG11" s="1">
        <f t="shared" ref="AG11:AG12" si="1">AF11/AC11</f>
        <v>5</v>
      </c>
      <c r="AH11" s="1">
        <f>L11+N11+P11+R11+T11</f>
        <v>15</v>
      </c>
      <c r="AI11" s="1">
        <f t="shared" ref="AI11:AI12" si="2">AH11/AC11</f>
        <v>3</v>
      </c>
      <c r="AJ11" s="1">
        <f t="shared" si="0"/>
        <v>10</v>
      </c>
    </row>
    <row r="12" spans="1:36" x14ac:dyDescent="0.25">
      <c r="B12" s="15">
        <v>7</v>
      </c>
      <c r="C12" s="15" t="s">
        <v>420</v>
      </c>
      <c r="D12" s="15">
        <v>8</v>
      </c>
      <c r="E12" s="15" t="s">
        <v>28</v>
      </c>
      <c r="F12" s="15">
        <v>3</v>
      </c>
      <c r="G12" s="24" t="s">
        <v>8</v>
      </c>
      <c r="H12" s="15" t="s">
        <v>13</v>
      </c>
      <c r="J12" s="58" t="s">
        <v>148</v>
      </c>
      <c r="K12" s="34">
        <v>6</v>
      </c>
      <c r="L12" s="34">
        <v>4</v>
      </c>
      <c r="M12" s="39">
        <v>1</v>
      </c>
      <c r="N12" s="39">
        <v>6</v>
      </c>
      <c r="O12" s="34">
        <v>12</v>
      </c>
      <c r="P12" s="34">
        <v>1</v>
      </c>
      <c r="Q12" s="34">
        <v>7</v>
      </c>
      <c r="R12" s="34">
        <v>2</v>
      </c>
      <c r="S12" s="39">
        <v>0</v>
      </c>
      <c r="T12" s="39">
        <v>7</v>
      </c>
      <c r="AC12" s="1">
        <v>5</v>
      </c>
      <c r="AD12" s="1">
        <v>3</v>
      </c>
      <c r="AE12" s="1">
        <v>2</v>
      </c>
      <c r="AF12" s="1">
        <f>K12+M12+O12+Q12+S12</f>
        <v>26</v>
      </c>
      <c r="AG12" s="1">
        <f t="shared" si="1"/>
        <v>5.2</v>
      </c>
      <c r="AH12" s="1">
        <f>L12+N12+P12+R12+T12</f>
        <v>20</v>
      </c>
      <c r="AI12" s="1">
        <f t="shared" si="2"/>
        <v>4</v>
      </c>
      <c r="AJ12" s="1">
        <f t="shared" si="0"/>
        <v>6</v>
      </c>
    </row>
    <row r="13" spans="1:36" x14ac:dyDescent="0.25">
      <c r="B13" s="15">
        <v>8</v>
      </c>
      <c r="C13" s="15" t="s">
        <v>122</v>
      </c>
      <c r="D13" s="15">
        <v>1</v>
      </c>
      <c r="E13" s="15" t="s">
        <v>29</v>
      </c>
      <c r="F13" s="15">
        <v>3</v>
      </c>
      <c r="G13" s="24" t="s">
        <v>8</v>
      </c>
      <c r="H13" s="15" t="s">
        <v>11</v>
      </c>
      <c r="J13" s="58" t="s">
        <v>320</v>
      </c>
      <c r="K13" s="39">
        <v>2</v>
      </c>
      <c r="L13" s="39">
        <v>4</v>
      </c>
      <c r="M13" s="34">
        <v>11</v>
      </c>
      <c r="N13" s="34">
        <v>1</v>
      </c>
      <c r="O13" s="34">
        <v>3</v>
      </c>
      <c r="P13" s="34">
        <v>1</v>
      </c>
      <c r="Q13" s="39">
        <v>5</v>
      </c>
      <c r="R13" s="39">
        <v>7</v>
      </c>
      <c r="AC13" s="1">
        <v>4</v>
      </c>
      <c r="AD13" s="1">
        <v>2</v>
      </c>
      <c r="AE13" s="1">
        <v>2</v>
      </c>
      <c r="AF13" s="1">
        <f>K13+M13+O13+Q13</f>
        <v>21</v>
      </c>
      <c r="AG13" s="23">
        <f>AF13/AC13</f>
        <v>5.25</v>
      </c>
      <c r="AH13" s="1">
        <f>L13+N13+P13+R13</f>
        <v>13</v>
      </c>
      <c r="AI13" s="23">
        <f>AH13/AC13</f>
        <v>3.25</v>
      </c>
      <c r="AJ13" s="1">
        <f t="shared" si="0"/>
        <v>8</v>
      </c>
    </row>
    <row r="14" spans="1:36" x14ac:dyDescent="0.25">
      <c r="B14" s="15">
        <v>9</v>
      </c>
      <c r="C14" s="15" t="s">
        <v>20</v>
      </c>
      <c r="D14" s="15">
        <v>3</v>
      </c>
      <c r="E14" s="15" t="s">
        <v>30</v>
      </c>
      <c r="F14" s="15">
        <v>1</v>
      </c>
      <c r="G14" s="24" t="s">
        <v>9</v>
      </c>
      <c r="H14" s="15" t="s">
        <v>12</v>
      </c>
      <c r="J14" s="58" t="s">
        <v>318</v>
      </c>
      <c r="K14" s="34">
        <v>8</v>
      </c>
      <c r="L14" s="34">
        <v>3</v>
      </c>
      <c r="M14" s="39">
        <v>1</v>
      </c>
      <c r="N14" s="39">
        <v>4</v>
      </c>
      <c r="O14" s="34">
        <v>2</v>
      </c>
      <c r="P14" s="34">
        <v>1</v>
      </c>
      <c r="Q14" s="39">
        <v>1</v>
      </c>
      <c r="R14" s="39">
        <v>12</v>
      </c>
      <c r="AC14" s="1">
        <v>4</v>
      </c>
      <c r="AD14" s="1">
        <v>2</v>
      </c>
      <c r="AE14" s="1">
        <v>2</v>
      </c>
      <c r="AF14" s="1">
        <f t="shared" ref="AF14:AF15" si="3">K14+M14+O14+Q14</f>
        <v>12</v>
      </c>
      <c r="AG14" s="1">
        <f t="shared" ref="AG14:AG15" si="4">AF14/AC14</f>
        <v>3</v>
      </c>
      <c r="AH14" s="1">
        <f t="shared" ref="AH14:AH15" si="5">L14+N14+P14+R14</f>
        <v>20</v>
      </c>
      <c r="AI14" s="1">
        <f t="shared" ref="AI14:AI15" si="6">AH14/AC14</f>
        <v>5</v>
      </c>
      <c r="AJ14" s="1">
        <f t="shared" si="0"/>
        <v>-8</v>
      </c>
    </row>
    <row r="15" spans="1:36" x14ac:dyDescent="0.25">
      <c r="B15" s="15">
        <v>10</v>
      </c>
      <c r="C15" s="15" t="s">
        <v>21</v>
      </c>
      <c r="D15" s="15">
        <v>3</v>
      </c>
      <c r="E15" s="15" t="s">
        <v>31</v>
      </c>
      <c r="F15" s="15">
        <v>6</v>
      </c>
      <c r="G15" s="24" t="s">
        <v>8</v>
      </c>
      <c r="H15" s="15" t="s">
        <v>1</v>
      </c>
      <c r="J15" s="58" t="s">
        <v>145</v>
      </c>
      <c r="K15" s="34">
        <v>3</v>
      </c>
      <c r="L15" s="34">
        <v>1</v>
      </c>
      <c r="M15" s="34">
        <v>4</v>
      </c>
      <c r="N15" s="34">
        <v>1</v>
      </c>
      <c r="O15" s="39">
        <v>4</v>
      </c>
      <c r="P15" s="39">
        <v>17</v>
      </c>
      <c r="Q15" s="39">
        <v>3</v>
      </c>
      <c r="R15" s="39">
        <v>4</v>
      </c>
      <c r="AC15" s="1">
        <v>4</v>
      </c>
      <c r="AD15" s="1">
        <v>2</v>
      </c>
      <c r="AE15" s="1">
        <v>2</v>
      </c>
      <c r="AF15" s="1">
        <f t="shared" si="3"/>
        <v>14</v>
      </c>
      <c r="AG15" s="1">
        <f t="shared" si="4"/>
        <v>3.5</v>
      </c>
      <c r="AH15" s="1">
        <f t="shared" si="5"/>
        <v>23</v>
      </c>
      <c r="AI15" s="23">
        <f t="shared" si="6"/>
        <v>5.75</v>
      </c>
      <c r="AJ15" s="1">
        <f t="shared" si="0"/>
        <v>-9</v>
      </c>
    </row>
    <row r="16" spans="1:36" x14ac:dyDescent="0.25">
      <c r="J16" s="58" t="s">
        <v>58</v>
      </c>
      <c r="K16" s="36" t="s">
        <v>308</v>
      </c>
      <c r="L16" s="59"/>
      <c r="M16" s="39">
        <v>2</v>
      </c>
      <c r="N16" s="39">
        <v>9</v>
      </c>
      <c r="O16" s="34">
        <v>6</v>
      </c>
      <c r="P16" s="34">
        <v>1</v>
      </c>
      <c r="Q16" s="39">
        <v>2</v>
      </c>
      <c r="R16" s="39">
        <v>7</v>
      </c>
      <c r="AC16" s="1">
        <v>3</v>
      </c>
      <c r="AD16" s="1">
        <v>1</v>
      </c>
      <c r="AE16" s="1">
        <v>2</v>
      </c>
      <c r="AF16" s="1">
        <f>M16+O16+Q16</f>
        <v>10</v>
      </c>
      <c r="AG16" s="23">
        <f>AF16/AC16</f>
        <v>3.3333333333333335</v>
      </c>
      <c r="AH16" s="1">
        <f>N16+P16+R16</f>
        <v>17</v>
      </c>
      <c r="AI16" s="23">
        <f>AH16/AC16</f>
        <v>5.666666666666667</v>
      </c>
      <c r="AJ16" s="1">
        <f t="shared" si="0"/>
        <v>-7</v>
      </c>
    </row>
    <row r="17" spans="1:36" x14ac:dyDescent="0.25">
      <c r="J17" s="58" t="s">
        <v>81</v>
      </c>
      <c r="K17" s="39">
        <v>4</v>
      </c>
      <c r="L17" s="39">
        <v>7</v>
      </c>
      <c r="M17" s="34">
        <v>9</v>
      </c>
      <c r="N17" s="34">
        <v>6</v>
      </c>
      <c r="O17" s="39">
        <v>0</v>
      </c>
      <c r="P17" s="39">
        <v>1</v>
      </c>
      <c r="AC17" s="1">
        <v>3</v>
      </c>
      <c r="AD17" s="1">
        <v>1</v>
      </c>
      <c r="AE17" s="1">
        <v>2</v>
      </c>
      <c r="AF17" s="1">
        <f>K17+M17+O17</f>
        <v>13</v>
      </c>
      <c r="AG17" s="23">
        <f t="shared" ref="AG17:AG20" si="7">AF17/AC17</f>
        <v>4.333333333333333</v>
      </c>
      <c r="AH17" s="1">
        <f>L17+N17+P17</f>
        <v>14</v>
      </c>
      <c r="AI17" s="23">
        <f t="shared" ref="AI17:AI20" si="8">AH17/AC17</f>
        <v>4.666666666666667</v>
      </c>
      <c r="AJ17" s="1">
        <f t="shared" si="0"/>
        <v>-1</v>
      </c>
    </row>
    <row r="18" spans="1:36" x14ac:dyDescent="0.25">
      <c r="A18" s="3" t="s">
        <v>35</v>
      </c>
      <c r="B18" s="16" t="s">
        <v>3</v>
      </c>
      <c r="C18" s="16" t="s">
        <v>143</v>
      </c>
      <c r="D18" s="16"/>
      <c r="E18" s="16" t="s">
        <v>142</v>
      </c>
      <c r="F18" s="16"/>
      <c r="G18" s="16" t="s">
        <v>4</v>
      </c>
      <c r="H18" s="16" t="s">
        <v>5</v>
      </c>
      <c r="J18" s="58" t="s">
        <v>147</v>
      </c>
      <c r="K18" s="34">
        <v>4</v>
      </c>
      <c r="L18" s="34">
        <v>2</v>
      </c>
      <c r="M18" s="39">
        <v>0</v>
      </c>
      <c r="N18" s="39">
        <v>10</v>
      </c>
      <c r="O18" s="39">
        <v>1</v>
      </c>
      <c r="P18" s="39">
        <v>12</v>
      </c>
      <c r="AC18" s="1">
        <v>3</v>
      </c>
      <c r="AD18" s="1">
        <v>1</v>
      </c>
      <c r="AE18" s="1">
        <v>2</v>
      </c>
      <c r="AF18" s="1">
        <f t="shared" ref="AF18:AF21" si="9">K18+M18+O18</f>
        <v>5</v>
      </c>
      <c r="AG18" s="23">
        <f t="shared" si="7"/>
        <v>1.6666666666666667</v>
      </c>
      <c r="AH18" s="1">
        <f t="shared" ref="AH18:AH21" si="10">L18+N18+P18</f>
        <v>24</v>
      </c>
      <c r="AI18" s="1">
        <f t="shared" si="8"/>
        <v>8</v>
      </c>
      <c r="AJ18" s="1">
        <f t="shared" si="0"/>
        <v>-19</v>
      </c>
    </row>
    <row r="19" spans="1:36" x14ac:dyDescent="0.25">
      <c r="A19" s="1" t="s">
        <v>36</v>
      </c>
      <c r="B19" s="15">
        <v>11</v>
      </c>
      <c r="C19" s="15" t="s">
        <v>22</v>
      </c>
      <c r="D19" s="15">
        <v>9</v>
      </c>
      <c r="E19" s="15" t="s">
        <v>15</v>
      </c>
      <c r="F19" s="15">
        <v>6</v>
      </c>
      <c r="G19" s="24" t="s">
        <v>37</v>
      </c>
      <c r="H19" s="15" t="s">
        <v>1</v>
      </c>
      <c r="J19" s="58" t="s">
        <v>152</v>
      </c>
      <c r="K19" s="39">
        <v>3</v>
      </c>
      <c r="L19" s="39">
        <v>8</v>
      </c>
      <c r="M19" s="34">
        <v>10</v>
      </c>
      <c r="N19" s="34">
        <v>0</v>
      </c>
      <c r="O19" s="39">
        <v>1</v>
      </c>
      <c r="P19" s="39">
        <v>3</v>
      </c>
      <c r="AC19" s="1">
        <v>3</v>
      </c>
      <c r="AD19" s="1">
        <v>1</v>
      </c>
      <c r="AE19" s="1">
        <v>2</v>
      </c>
      <c r="AF19" s="1">
        <f t="shared" si="9"/>
        <v>14</v>
      </c>
      <c r="AG19" s="23">
        <f t="shared" si="7"/>
        <v>4.666666666666667</v>
      </c>
      <c r="AH19" s="1">
        <f t="shared" si="10"/>
        <v>11</v>
      </c>
      <c r="AI19" s="23">
        <f t="shared" si="8"/>
        <v>3.6666666666666665</v>
      </c>
      <c r="AJ19" s="1">
        <f t="shared" si="0"/>
        <v>3</v>
      </c>
    </row>
    <row r="20" spans="1:36" x14ac:dyDescent="0.25">
      <c r="A20" s="1" t="s">
        <v>51</v>
      </c>
      <c r="B20" s="15">
        <v>12</v>
      </c>
      <c r="C20" s="15" t="s">
        <v>16</v>
      </c>
      <c r="D20" s="15">
        <v>4</v>
      </c>
      <c r="E20" s="15" t="s">
        <v>17</v>
      </c>
      <c r="F20" s="15">
        <v>0</v>
      </c>
      <c r="G20" s="24" t="s">
        <v>37</v>
      </c>
      <c r="H20" s="15" t="s">
        <v>11</v>
      </c>
      <c r="J20" s="58" t="s">
        <v>100</v>
      </c>
      <c r="K20" s="34">
        <v>3</v>
      </c>
      <c r="L20" s="34">
        <v>1</v>
      </c>
      <c r="M20" s="39">
        <v>5</v>
      </c>
      <c r="N20" s="39">
        <v>10</v>
      </c>
      <c r="O20" s="39">
        <v>1</v>
      </c>
      <c r="P20" s="39">
        <v>2</v>
      </c>
      <c r="AC20" s="1">
        <v>3</v>
      </c>
      <c r="AD20" s="1">
        <v>1</v>
      </c>
      <c r="AE20" s="1">
        <v>2</v>
      </c>
      <c r="AF20" s="1">
        <f t="shared" si="9"/>
        <v>9</v>
      </c>
      <c r="AG20" s="1">
        <f t="shared" si="7"/>
        <v>3</v>
      </c>
      <c r="AH20" s="1">
        <f t="shared" si="10"/>
        <v>13</v>
      </c>
      <c r="AI20" s="23">
        <f t="shared" si="8"/>
        <v>4.333333333333333</v>
      </c>
      <c r="AJ20" s="1">
        <f t="shared" si="0"/>
        <v>-4</v>
      </c>
    </row>
    <row r="21" spans="1:36" x14ac:dyDescent="0.25">
      <c r="B21" s="15">
        <v>13</v>
      </c>
      <c r="C21" s="15" t="s">
        <v>423</v>
      </c>
      <c r="D21" s="15">
        <v>11</v>
      </c>
      <c r="E21" s="15" t="s">
        <v>27</v>
      </c>
      <c r="F21" s="15">
        <v>1</v>
      </c>
      <c r="G21" s="24" t="s">
        <v>38</v>
      </c>
      <c r="H21" s="15" t="s">
        <v>11</v>
      </c>
      <c r="J21" s="58" t="s">
        <v>146</v>
      </c>
      <c r="K21" s="39">
        <v>1</v>
      </c>
      <c r="L21" s="39">
        <v>3</v>
      </c>
      <c r="M21" s="34">
        <v>3</v>
      </c>
      <c r="N21" s="34">
        <v>0</v>
      </c>
      <c r="O21" s="39">
        <v>1</v>
      </c>
      <c r="P21" s="39">
        <v>6</v>
      </c>
      <c r="AC21" s="1">
        <v>3</v>
      </c>
      <c r="AD21" s="1">
        <v>1</v>
      </c>
      <c r="AE21" s="1">
        <v>2</v>
      </c>
      <c r="AF21" s="1">
        <f t="shared" si="9"/>
        <v>5</v>
      </c>
      <c r="AG21" s="23">
        <f>AF21/AC21</f>
        <v>1.6666666666666667</v>
      </c>
      <c r="AH21" s="1">
        <f t="shared" si="10"/>
        <v>9</v>
      </c>
      <c r="AI21" s="1">
        <f>AH21/AC21</f>
        <v>3</v>
      </c>
      <c r="AJ21" s="1">
        <f t="shared" si="0"/>
        <v>-4</v>
      </c>
    </row>
    <row r="22" spans="1:36" x14ac:dyDescent="0.25">
      <c r="B22" s="15">
        <v>14</v>
      </c>
      <c r="C22" s="15" t="s">
        <v>28</v>
      </c>
      <c r="D22" s="15">
        <v>10</v>
      </c>
      <c r="E22" s="15" t="s">
        <v>122</v>
      </c>
      <c r="F22" s="15">
        <v>0</v>
      </c>
      <c r="G22" s="24" t="s">
        <v>38</v>
      </c>
      <c r="H22" s="15" t="s">
        <v>13</v>
      </c>
      <c r="J22" s="58" t="s">
        <v>153</v>
      </c>
      <c r="K22" s="39">
        <v>4</v>
      </c>
      <c r="L22" s="39">
        <v>9</v>
      </c>
      <c r="M22" s="39">
        <v>6</v>
      </c>
      <c r="N22" s="39">
        <v>9</v>
      </c>
      <c r="AC22" s="1">
        <v>2</v>
      </c>
      <c r="AD22" s="1">
        <v>0</v>
      </c>
      <c r="AE22" s="1">
        <v>2</v>
      </c>
      <c r="AF22" s="1">
        <f>K22+M22</f>
        <v>10</v>
      </c>
      <c r="AG22" s="1">
        <f>AF22/AC22</f>
        <v>5</v>
      </c>
      <c r="AH22" s="1">
        <f>L22+N22</f>
        <v>18</v>
      </c>
      <c r="AI22" s="1">
        <f>AH22/AC22</f>
        <v>9</v>
      </c>
      <c r="AJ22" s="1">
        <f t="shared" si="0"/>
        <v>-8</v>
      </c>
    </row>
    <row r="23" spans="1:36" x14ac:dyDescent="0.25">
      <c r="B23" s="15">
        <v>15</v>
      </c>
      <c r="C23" s="15" t="s">
        <v>30</v>
      </c>
      <c r="D23" s="15">
        <v>3</v>
      </c>
      <c r="E23" s="15" t="s">
        <v>21</v>
      </c>
      <c r="F23" s="15">
        <v>0</v>
      </c>
      <c r="G23" s="24" t="s">
        <v>38</v>
      </c>
      <c r="H23" s="15" t="s">
        <v>1</v>
      </c>
      <c r="J23" s="58" t="s">
        <v>17</v>
      </c>
      <c r="K23" s="39">
        <v>4</v>
      </c>
      <c r="L23" s="39">
        <v>6</v>
      </c>
      <c r="M23" s="39">
        <v>0</v>
      </c>
      <c r="N23" s="39">
        <v>4</v>
      </c>
      <c r="AC23" s="1">
        <v>2</v>
      </c>
      <c r="AD23" s="1">
        <v>0</v>
      </c>
      <c r="AE23" s="1">
        <v>2</v>
      </c>
      <c r="AF23" s="1">
        <f t="shared" ref="AF23:AF26" si="11">K23+M23</f>
        <v>4</v>
      </c>
      <c r="AG23" s="1">
        <f t="shared" ref="AG23:AG26" si="12">AF23/AC23</f>
        <v>2</v>
      </c>
      <c r="AH23" s="1">
        <f t="shared" ref="AH23:AH26" si="13">L23+N23</f>
        <v>10</v>
      </c>
      <c r="AI23" s="1">
        <f t="shared" ref="AI23:AI26" si="14">AH23/AC23</f>
        <v>5</v>
      </c>
      <c r="AJ23" s="1">
        <f t="shared" si="0"/>
        <v>-6</v>
      </c>
    </row>
    <row r="24" spans="1:36" x14ac:dyDescent="0.25">
      <c r="B24" s="15">
        <v>16</v>
      </c>
      <c r="C24" s="15" t="s">
        <v>315</v>
      </c>
      <c r="D24" s="15">
        <v>2</v>
      </c>
      <c r="E24" s="15" t="s">
        <v>23</v>
      </c>
      <c r="F24" s="15">
        <v>9</v>
      </c>
      <c r="G24" s="24" t="s">
        <v>37</v>
      </c>
      <c r="H24" s="15" t="s">
        <v>10</v>
      </c>
      <c r="J24" s="58" t="s">
        <v>151</v>
      </c>
      <c r="K24" s="39">
        <v>0</v>
      </c>
      <c r="L24" s="39">
        <v>6</v>
      </c>
      <c r="M24" s="39">
        <v>1</v>
      </c>
      <c r="N24" s="39">
        <v>11</v>
      </c>
      <c r="AC24" s="1">
        <v>2</v>
      </c>
      <c r="AD24" s="1">
        <v>0</v>
      </c>
      <c r="AE24" s="1">
        <v>2</v>
      </c>
      <c r="AF24" s="1">
        <f t="shared" si="11"/>
        <v>1</v>
      </c>
      <c r="AG24" s="1">
        <f t="shared" si="12"/>
        <v>0.5</v>
      </c>
      <c r="AH24" s="1">
        <f t="shared" si="13"/>
        <v>17</v>
      </c>
      <c r="AI24" s="1">
        <f t="shared" si="14"/>
        <v>8.5</v>
      </c>
      <c r="AJ24" s="1">
        <f t="shared" si="0"/>
        <v>-16</v>
      </c>
    </row>
    <row r="25" spans="1:36" x14ac:dyDescent="0.25">
      <c r="B25" s="15">
        <v>17</v>
      </c>
      <c r="C25" s="15" t="s">
        <v>24</v>
      </c>
      <c r="D25" s="15">
        <v>6</v>
      </c>
      <c r="E25" s="15" t="s">
        <v>25</v>
      </c>
      <c r="F25" s="15">
        <v>1</v>
      </c>
      <c r="G25" s="24" t="s">
        <v>37</v>
      </c>
      <c r="H25" s="15" t="s">
        <v>13</v>
      </c>
      <c r="J25" s="58" t="s">
        <v>163</v>
      </c>
      <c r="K25" s="39">
        <v>1</v>
      </c>
      <c r="L25" s="39">
        <v>3</v>
      </c>
      <c r="M25" s="39">
        <v>0</v>
      </c>
      <c r="N25" s="39">
        <v>10</v>
      </c>
      <c r="AC25" s="1">
        <v>2</v>
      </c>
      <c r="AD25" s="1">
        <v>0</v>
      </c>
      <c r="AE25" s="1">
        <v>2</v>
      </c>
      <c r="AF25" s="1">
        <f t="shared" si="11"/>
        <v>1</v>
      </c>
      <c r="AG25" s="1">
        <f t="shared" si="12"/>
        <v>0.5</v>
      </c>
      <c r="AH25" s="1">
        <f t="shared" si="13"/>
        <v>13</v>
      </c>
      <c r="AI25" s="1">
        <f t="shared" si="14"/>
        <v>6.5</v>
      </c>
      <c r="AJ25" s="1">
        <f t="shared" si="0"/>
        <v>-12</v>
      </c>
    </row>
    <row r="26" spans="1:36" x14ac:dyDescent="0.25">
      <c r="B26" s="15">
        <v>18</v>
      </c>
      <c r="C26" s="15" t="s">
        <v>18</v>
      </c>
      <c r="D26" s="15">
        <v>0</v>
      </c>
      <c r="E26" s="15" t="s">
        <v>57</v>
      </c>
      <c r="F26" s="15">
        <v>10</v>
      </c>
      <c r="G26" s="24" t="s">
        <v>38</v>
      </c>
      <c r="H26" s="15" t="s">
        <v>10</v>
      </c>
      <c r="J26" s="58" t="s">
        <v>150</v>
      </c>
      <c r="K26" s="39">
        <v>3</v>
      </c>
      <c r="L26" s="39">
        <v>6</v>
      </c>
      <c r="M26" s="39">
        <v>0</v>
      </c>
      <c r="N26" s="39">
        <v>3</v>
      </c>
      <c r="AC26" s="1">
        <v>2</v>
      </c>
      <c r="AD26" s="1">
        <v>0</v>
      </c>
      <c r="AE26" s="1">
        <v>2</v>
      </c>
      <c r="AF26" s="1">
        <f t="shared" si="11"/>
        <v>3</v>
      </c>
      <c r="AG26" s="1">
        <f t="shared" si="12"/>
        <v>1.5</v>
      </c>
      <c r="AH26" s="1">
        <f t="shared" si="13"/>
        <v>9</v>
      </c>
      <c r="AI26" s="1">
        <f t="shared" si="14"/>
        <v>4.5</v>
      </c>
      <c r="AJ26" s="1">
        <f t="shared" si="0"/>
        <v>-6</v>
      </c>
    </row>
    <row r="27" spans="1:36" x14ac:dyDescent="0.25">
      <c r="B27" s="15">
        <v>19</v>
      </c>
      <c r="C27" s="15" t="s">
        <v>318</v>
      </c>
      <c r="D27" s="15">
        <v>1</v>
      </c>
      <c r="E27" s="15" t="s">
        <v>29</v>
      </c>
      <c r="F27" s="15">
        <v>4</v>
      </c>
      <c r="G27" s="24" t="s">
        <v>39</v>
      </c>
      <c r="H27" s="15" t="s">
        <v>11</v>
      </c>
    </row>
    <row r="28" spans="1:36" x14ac:dyDescent="0.25">
      <c r="B28" s="15">
        <v>20</v>
      </c>
      <c r="C28" s="15" t="s">
        <v>20</v>
      </c>
      <c r="D28" s="15">
        <v>5</v>
      </c>
      <c r="E28" s="15" t="s">
        <v>31</v>
      </c>
      <c r="F28" s="15">
        <v>10</v>
      </c>
      <c r="G28" s="24" t="s">
        <v>39</v>
      </c>
      <c r="H28" s="15" t="s">
        <v>10</v>
      </c>
    </row>
    <row r="31" spans="1:36" x14ac:dyDescent="0.25">
      <c r="A31" s="3" t="s">
        <v>40</v>
      </c>
      <c r="B31" s="16" t="s">
        <v>3</v>
      </c>
      <c r="C31" s="16" t="s">
        <v>143</v>
      </c>
      <c r="D31" s="16"/>
      <c r="E31" s="16" t="s">
        <v>142</v>
      </c>
      <c r="F31" s="16"/>
      <c r="G31" s="16" t="s">
        <v>4</v>
      </c>
      <c r="H31" s="16" t="s">
        <v>5</v>
      </c>
    </row>
    <row r="32" spans="1:36" x14ac:dyDescent="0.25">
      <c r="A32" s="2" t="s">
        <v>41</v>
      </c>
      <c r="B32" s="15">
        <v>21</v>
      </c>
      <c r="C32" s="15" t="s">
        <v>22</v>
      </c>
      <c r="D32" s="15">
        <v>0</v>
      </c>
      <c r="E32" s="15" t="s">
        <v>16</v>
      </c>
      <c r="F32" s="15">
        <v>1</v>
      </c>
      <c r="G32" s="24" t="s">
        <v>7</v>
      </c>
      <c r="H32" s="15" t="s">
        <v>10</v>
      </c>
    </row>
    <row r="33" spans="1:8" x14ac:dyDescent="0.25">
      <c r="B33" s="15">
        <v>22</v>
      </c>
      <c r="C33" s="15" t="s">
        <v>423</v>
      </c>
      <c r="D33" s="15">
        <v>3</v>
      </c>
      <c r="E33" s="15" t="s">
        <v>28</v>
      </c>
      <c r="F33" s="15">
        <v>1</v>
      </c>
      <c r="G33" s="24" t="s">
        <v>7</v>
      </c>
      <c r="H33" s="15" t="s">
        <v>1</v>
      </c>
    </row>
    <row r="34" spans="1:8" x14ac:dyDescent="0.25">
      <c r="B34" s="15">
        <v>23</v>
      </c>
      <c r="C34" s="15" t="s">
        <v>30</v>
      </c>
      <c r="D34" s="15">
        <v>1</v>
      </c>
      <c r="E34" s="15" t="s">
        <v>315</v>
      </c>
      <c r="F34" s="15">
        <v>6</v>
      </c>
      <c r="G34" s="24" t="s">
        <v>7</v>
      </c>
      <c r="H34" s="15" t="s">
        <v>11</v>
      </c>
    </row>
    <row r="35" spans="1:8" x14ac:dyDescent="0.25">
      <c r="B35" s="15">
        <v>24</v>
      </c>
      <c r="C35" s="15" t="s">
        <v>25</v>
      </c>
      <c r="D35" s="15">
        <v>12</v>
      </c>
      <c r="E35" s="15" t="s">
        <v>18</v>
      </c>
      <c r="F35" s="15">
        <v>1</v>
      </c>
      <c r="G35" s="24" t="s">
        <v>7</v>
      </c>
      <c r="H35" s="15" t="s">
        <v>13</v>
      </c>
    </row>
    <row r="36" spans="1:8" x14ac:dyDescent="0.25">
      <c r="B36" s="15">
        <v>25</v>
      </c>
      <c r="C36" s="15" t="s">
        <v>318</v>
      </c>
      <c r="D36" s="15">
        <v>2</v>
      </c>
      <c r="E36" s="15" t="s">
        <v>20</v>
      </c>
      <c r="F36" s="15">
        <v>1</v>
      </c>
      <c r="G36" s="24" t="s">
        <v>9</v>
      </c>
      <c r="H36" s="15" t="s">
        <v>11</v>
      </c>
    </row>
    <row r="37" spans="1:8" x14ac:dyDescent="0.25">
      <c r="B37" s="15">
        <v>26</v>
      </c>
      <c r="C37" s="15" t="s">
        <v>14</v>
      </c>
      <c r="D37" s="15">
        <v>5</v>
      </c>
      <c r="E37" s="15" t="s">
        <v>23</v>
      </c>
      <c r="F37" s="15">
        <v>3</v>
      </c>
      <c r="G37" s="24" t="s">
        <v>9</v>
      </c>
      <c r="H37" s="15" t="s">
        <v>10</v>
      </c>
    </row>
    <row r="38" spans="1:8" x14ac:dyDescent="0.25">
      <c r="B38" s="15">
        <v>27</v>
      </c>
      <c r="C38" s="15" t="s">
        <v>24</v>
      </c>
      <c r="D38" s="15">
        <v>1</v>
      </c>
      <c r="E38" s="15" t="s">
        <v>57</v>
      </c>
      <c r="F38" s="15">
        <v>2</v>
      </c>
      <c r="G38" s="24" t="s">
        <v>9</v>
      </c>
      <c r="H38" s="15" t="s">
        <v>13</v>
      </c>
    </row>
    <row r="39" spans="1:8" x14ac:dyDescent="0.25">
      <c r="B39" s="15">
        <v>28</v>
      </c>
      <c r="C39" s="15" t="s">
        <v>29</v>
      </c>
      <c r="D39" s="15">
        <v>4</v>
      </c>
      <c r="E39" s="15" t="s">
        <v>31</v>
      </c>
      <c r="F39" s="15">
        <v>17</v>
      </c>
      <c r="G39" s="24" t="s">
        <v>9</v>
      </c>
      <c r="H39" s="15" t="s">
        <v>1</v>
      </c>
    </row>
    <row r="42" spans="1:8" x14ac:dyDescent="0.25">
      <c r="A42" s="3" t="s">
        <v>42</v>
      </c>
      <c r="B42" s="16" t="s">
        <v>3</v>
      </c>
      <c r="C42" s="16" t="s">
        <v>143</v>
      </c>
      <c r="D42" s="16"/>
      <c r="E42" s="16" t="s">
        <v>142</v>
      </c>
      <c r="F42" s="16"/>
      <c r="G42" s="16" t="s">
        <v>4</v>
      </c>
      <c r="H42" s="16" t="s">
        <v>5</v>
      </c>
    </row>
    <row r="43" spans="1:8" x14ac:dyDescent="0.25">
      <c r="A43" s="1" t="s">
        <v>36</v>
      </c>
      <c r="B43" s="15">
        <v>29</v>
      </c>
      <c r="C43" s="15" t="s">
        <v>16</v>
      </c>
      <c r="D43" s="15">
        <v>7</v>
      </c>
      <c r="E43" s="15" t="s">
        <v>423</v>
      </c>
      <c r="F43" s="15">
        <v>5</v>
      </c>
      <c r="G43" s="24" t="s">
        <v>43</v>
      </c>
      <c r="H43" s="15" t="s">
        <v>13</v>
      </c>
    </row>
    <row r="44" spans="1:8" x14ac:dyDescent="0.25">
      <c r="A44" s="1" t="s">
        <v>154</v>
      </c>
      <c r="B44" s="15">
        <v>30</v>
      </c>
      <c r="C44" s="15" t="s">
        <v>315</v>
      </c>
      <c r="D44" s="15">
        <v>2</v>
      </c>
      <c r="E44" s="15" t="s">
        <v>25</v>
      </c>
      <c r="F44" s="15">
        <v>7</v>
      </c>
      <c r="G44" s="24" t="s">
        <v>43</v>
      </c>
      <c r="H44" s="15" t="s">
        <v>11</v>
      </c>
    </row>
    <row r="45" spans="1:8" x14ac:dyDescent="0.25">
      <c r="B45" s="15">
        <v>31</v>
      </c>
      <c r="C45" s="15" t="s">
        <v>318</v>
      </c>
      <c r="D45" s="15">
        <v>1</v>
      </c>
      <c r="E45" s="15" t="s">
        <v>23</v>
      </c>
      <c r="F45" s="15">
        <v>12</v>
      </c>
      <c r="G45" s="24" t="s">
        <v>43</v>
      </c>
      <c r="H45" s="15" t="s">
        <v>10</v>
      </c>
    </row>
    <row r="46" spans="1:8" x14ac:dyDescent="0.25">
      <c r="B46" s="15">
        <v>32</v>
      </c>
      <c r="C46" s="15" t="s">
        <v>24</v>
      </c>
      <c r="D46" s="15">
        <v>4</v>
      </c>
      <c r="E46" s="15" t="s">
        <v>29</v>
      </c>
      <c r="F46" s="15">
        <v>3</v>
      </c>
      <c r="G46" s="24" t="s">
        <v>44</v>
      </c>
      <c r="H46" s="15" t="s">
        <v>11</v>
      </c>
    </row>
    <row r="47" spans="1:8" x14ac:dyDescent="0.25">
      <c r="B47" s="15">
        <v>33</v>
      </c>
      <c r="C47" s="15" t="s">
        <v>14</v>
      </c>
      <c r="D47" s="15">
        <v>7</v>
      </c>
      <c r="E47" s="15" t="s">
        <v>31</v>
      </c>
      <c r="F47" s="15">
        <v>6</v>
      </c>
      <c r="G47" s="24" t="s">
        <v>44</v>
      </c>
      <c r="H47" s="15" t="s">
        <v>10</v>
      </c>
    </row>
    <row r="50" spans="1:8" x14ac:dyDescent="0.25">
      <c r="A50" s="3" t="s">
        <v>45</v>
      </c>
      <c r="B50" s="16" t="s">
        <v>3</v>
      </c>
      <c r="C50" s="16" t="s">
        <v>143</v>
      </c>
      <c r="D50" s="16"/>
      <c r="E50" s="16" t="s">
        <v>142</v>
      </c>
      <c r="F50" s="16"/>
      <c r="G50" s="16" t="s">
        <v>4</v>
      </c>
      <c r="H50" s="16" t="s">
        <v>5</v>
      </c>
    </row>
    <row r="51" spans="1:8" x14ac:dyDescent="0.25">
      <c r="A51" s="4" t="s">
        <v>46</v>
      </c>
      <c r="B51" s="15">
        <v>34</v>
      </c>
      <c r="C51" s="15" t="s">
        <v>25</v>
      </c>
      <c r="D51" s="15">
        <v>0</v>
      </c>
      <c r="E51" s="15" t="s">
        <v>23</v>
      </c>
      <c r="F51" s="15">
        <v>7</v>
      </c>
      <c r="G51" s="24" t="s">
        <v>47</v>
      </c>
      <c r="H51" s="15" t="s">
        <v>13</v>
      </c>
    </row>
    <row r="52" spans="1:8" x14ac:dyDescent="0.25">
      <c r="A52" s="1" t="s">
        <v>36</v>
      </c>
      <c r="B52" s="15">
        <v>35</v>
      </c>
      <c r="C52" s="15" t="s">
        <v>24</v>
      </c>
      <c r="D52" s="15">
        <v>4</v>
      </c>
      <c r="E52" s="15" t="s">
        <v>31</v>
      </c>
      <c r="F52" s="15">
        <v>7</v>
      </c>
      <c r="G52" s="24" t="s">
        <v>47</v>
      </c>
      <c r="H52" s="15" t="s">
        <v>11</v>
      </c>
    </row>
    <row r="53" spans="1:8" x14ac:dyDescent="0.25">
      <c r="A53" s="1" t="s">
        <v>49</v>
      </c>
      <c r="B53" s="15">
        <v>36</v>
      </c>
      <c r="C53" s="15" t="s">
        <v>57</v>
      </c>
      <c r="D53" s="15">
        <v>4</v>
      </c>
      <c r="E53" s="15" t="s">
        <v>14</v>
      </c>
      <c r="F53" s="15">
        <v>7</v>
      </c>
      <c r="G53" s="24" t="s">
        <v>47</v>
      </c>
      <c r="H53" s="15" t="s">
        <v>10</v>
      </c>
    </row>
    <row r="56" spans="1:8" x14ac:dyDescent="0.25">
      <c r="A56" s="3" t="s">
        <v>48</v>
      </c>
      <c r="B56" s="16" t="s">
        <v>3</v>
      </c>
      <c r="C56" s="16" t="s">
        <v>143</v>
      </c>
      <c r="D56" s="16"/>
      <c r="E56" s="16" t="s">
        <v>142</v>
      </c>
      <c r="F56" s="16"/>
      <c r="G56" s="16" t="s">
        <v>4</v>
      </c>
      <c r="H56" s="16" t="s">
        <v>5</v>
      </c>
    </row>
    <row r="57" spans="1:8" x14ac:dyDescent="0.25">
      <c r="A57" s="1" t="s">
        <v>36</v>
      </c>
      <c r="B57" s="15">
        <v>37</v>
      </c>
      <c r="C57" s="15" t="s">
        <v>14</v>
      </c>
      <c r="D57" s="15">
        <v>6</v>
      </c>
      <c r="E57" s="15" t="s">
        <v>16</v>
      </c>
      <c r="F57" s="15">
        <v>1</v>
      </c>
      <c r="G57" s="24" t="s">
        <v>50</v>
      </c>
      <c r="H57" s="15" t="s">
        <v>10</v>
      </c>
    </row>
    <row r="58" spans="1:8" x14ac:dyDescent="0.25">
      <c r="A58" s="1" t="s">
        <v>0</v>
      </c>
      <c r="B58" s="15">
        <v>38</v>
      </c>
      <c r="C58" s="15" t="s">
        <v>57</v>
      </c>
      <c r="D58" s="15">
        <v>7</v>
      </c>
      <c r="E58" s="15" t="s">
        <v>31</v>
      </c>
      <c r="F58" s="15">
        <v>2</v>
      </c>
      <c r="G58" s="24" t="s">
        <v>50</v>
      </c>
      <c r="H58" s="15" t="s">
        <v>11</v>
      </c>
    </row>
    <row r="61" spans="1:8" x14ac:dyDescent="0.25">
      <c r="A61" s="3" t="s">
        <v>53</v>
      </c>
      <c r="B61" s="16" t="s">
        <v>3</v>
      </c>
      <c r="C61" s="16" t="s">
        <v>143</v>
      </c>
      <c r="D61" s="16"/>
      <c r="E61" s="16" t="s">
        <v>142</v>
      </c>
      <c r="F61" s="16"/>
      <c r="G61" s="16" t="s">
        <v>4</v>
      </c>
      <c r="H61" s="16" t="s">
        <v>5</v>
      </c>
    </row>
    <row r="62" spans="1:8" x14ac:dyDescent="0.25">
      <c r="A62" s="1" t="s">
        <v>36</v>
      </c>
      <c r="B62" s="15">
        <v>39</v>
      </c>
      <c r="C62" s="15" t="s">
        <v>23</v>
      </c>
      <c r="D62" s="15">
        <v>0</v>
      </c>
      <c r="E62" s="15" t="s">
        <v>57</v>
      </c>
      <c r="F62" s="15">
        <v>1</v>
      </c>
      <c r="G62" s="24" t="s">
        <v>54</v>
      </c>
      <c r="H62" s="15" t="s">
        <v>10</v>
      </c>
    </row>
    <row r="63" spans="1:8" x14ac:dyDescent="0.25">
      <c r="A63" s="1" t="s">
        <v>51</v>
      </c>
      <c r="B63" s="15">
        <v>40</v>
      </c>
      <c r="C63" s="15" t="s">
        <v>14</v>
      </c>
      <c r="D63" s="15">
        <v>3</v>
      </c>
      <c r="E63" s="15" t="s">
        <v>57</v>
      </c>
      <c r="F63" s="15">
        <v>4</v>
      </c>
      <c r="G63" s="24" t="s">
        <v>55</v>
      </c>
      <c r="H63" s="15" t="s">
        <v>10</v>
      </c>
    </row>
    <row r="65" spans="2:8" x14ac:dyDescent="0.25">
      <c r="B65" s="15">
        <v>41</v>
      </c>
      <c r="C65" s="15" t="s">
        <v>14</v>
      </c>
      <c r="D65" s="15">
        <v>1</v>
      </c>
      <c r="E65" s="15" t="s">
        <v>57</v>
      </c>
      <c r="F65" s="15">
        <v>0</v>
      </c>
      <c r="G65" s="24" t="s">
        <v>56</v>
      </c>
      <c r="H65" s="15" t="s">
        <v>10</v>
      </c>
    </row>
    <row r="67" spans="2:8" ht="18.75" x14ac:dyDescent="0.3">
      <c r="B67" s="29" t="s">
        <v>281</v>
      </c>
      <c r="E67" s="27"/>
    </row>
  </sheetData>
  <phoneticPr fontId="2" type="noConversion"/>
  <pageMargins left="0.70866141732283472" right="0.70866141732283472" top="0.74803149606299213" bottom="0.74803149606299213" header="0.31496062992125984" footer="0.31496062992125984"/>
  <pageSetup scale="53" orientation="portrait" horizontalDpi="4294967292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02DAB3-C1E7-474C-B7CF-BAD81A35075B}">
  <dimension ref="A2:AJ67"/>
  <sheetViews>
    <sheetView showGridLines="0" workbookViewId="0"/>
  </sheetViews>
  <sheetFormatPr defaultColWidth="8.85546875" defaultRowHeight="15" x14ac:dyDescent="0.25"/>
  <cols>
    <col min="1" max="1" width="15.5703125" style="1" customWidth="1"/>
    <col min="2" max="2" width="8.85546875" style="1"/>
    <col min="3" max="3" width="26.85546875" style="1" customWidth="1"/>
    <col min="4" max="4" width="4" style="1" customWidth="1"/>
    <col min="5" max="5" width="27.140625" style="1" customWidth="1"/>
    <col min="6" max="6" width="3.5703125" style="1" customWidth="1"/>
    <col min="7" max="7" width="8.85546875" style="1"/>
    <col min="8" max="8" width="9.7109375" style="1" customWidth="1"/>
    <col min="9" max="9" width="5.28515625" style="1" customWidth="1"/>
    <col min="10" max="10" width="14.7109375" style="58" customWidth="1"/>
    <col min="11" max="28" width="3.7109375" style="1" customWidth="1"/>
    <col min="29" max="29" width="7.140625" style="1" bestFit="1" customWidth="1"/>
    <col min="30" max="30" width="5.28515625" style="1" bestFit="1" customWidth="1"/>
    <col min="31" max="31" width="4.7109375" style="1" bestFit="1" customWidth="1"/>
    <col min="32" max="32" width="3.140625" style="1" bestFit="1" customWidth="1"/>
    <col min="33" max="33" width="6.85546875" style="1" bestFit="1" customWidth="1"/>
    <col min="34" max="34" width="3.42578125" style="1" bestFit="1" customWidth="1"/>
    <col min="35" max="35" width="7.140625" style="1" bestFit="1" customWidth="1"/>
    <col min="36" max="36" width="8.140625" style="1" bestFit="1" customWidth="1"/>
    <col min="37" max="37" width="5.7109375" style="1" customWidth="1"/>
    <col min="38" max="16384" width="8.85546875" style="1"/>
  </cols>
  <sheetData>
    <row r="2" spans="1:36" ht="18.75" x14ac:dyDescent="0.3">
      <c r="D2" s="10" t="s">
        <v>92</v>
      </c>
    </row>
    <row r="4" spans="1:36" x14ac:dyDescent="0.25">
      <c r="A4" s="3" t="s">
        <v>33</v>
      </c>
      <c r="B4" s="16" t="s">
        <v>60</v>
      </c>
      <c r="C4" s="16" t="s">
        <v>143</v>
      </c>
      <c r="D4" s="16"/>
      <c r="E4" s="16" t="s">
        <v>142</v>
      </c>
      <c r="F4" s="16"/>
      <c r="G4" s="16" t="s">
        <v>4</v>
      </c>
      <c r="H4" s="16" t="s">
        <v>5</v>
      </c>
      <c r="AC4" s="3" t="s">
        <v>310</v>
      </c>
      <c r="AD4" s="19" t="s">
        <v>159</v>
      </c>
      <c r="AE4" s="19" t="s">
        <v>156</v>
      </c>
      <c r="AF4" s="19" t="s">
        <v>157</v>
      </c>
      <c r="AG4" s="21" t="s">
        <v>161</v>
      </c>
      <c r="AH4" s="19" t="s">
        <v>158</v>
      </c>
      <c r="AI4" s="21" t="s">
        <v>160</v>
      </c>
      <c r="AJ4" s="19" t="s">
        <v>162</v>
      </c>
    </row>
    <row r="5" spans="1:36" x14ac:dyDescent="0.25">
      <c r="A5" s="1" t="s">
        <v>64</v>
      </c>
      <c r="B5" s="15">
        <v>1</v>
      </c>
      <c r="C5" s="15" t="s">
        <v>423</v>
      </c>
      <c r="D5" s="15">
        <v>3</v>
      </c>
      <c r="E5" s="15" t="s">
        <v>122</v>
      </c>
      <c r="F5" s="15">
        <v>8</v>
      </c>
      <c r="G5" s="24" t="s">
        <v>62</v>
      </c>
      <c r="H5" s="15" t="s">
        <v>11</v>
      </c>
      <c r="J5" s="58" t="s">
        <v>23</v>
      </c>
      <c r="K5" s="34">
        <v>8</v>
      </c>
      <c r="L5" s="43">
        <v>1</v>
      </c>
      <c r="M5" s="34">
        <v>3</v>
      </c>
      <c r="N5" s="43">
        <v>2</v>
      </c>
      <c r="O5" s="34">
        <v>13</v>
      </c>
      <c r="P5" s="43">
        <v>0</v>
      </c>
      <c r="Q5" s="36" t="s">
        <v>308</v>
      </c>
      <c r="R5" s="59"/>
      <c r="S5" s="34">
        <v>13</v>
      </c>
      <c r="T5" s="43">
        <v>3</v>
      </c>
      <c r="U5" s="34">
        <v>5</v>
      </c>
      <c r="V5" s="43">
        <v>4</v>
      </c>
      <c r="W5" s="36" t="s">
        <v>308</v>
      </c>
      <c r="X5" s="59"/>
      <c r="Y5" s="39">
        <v>8</v>
      </c>
      <c r="Z5" s="45">
        <v>16</v>
      </c>
      <c r="AA5" s="46">
        <v>10</v>
      </c>
      <c r="AB5" s="46">
        <v>5</v>
      </c>
      <c r="AC5" s="1">
        <v>7</v>
      </c>
      <c r="AD5" s="1">
        <v>6</v>
      </c>
      <c r="AE5" s="1">
        <v>1</v>
      </c>
      <c r="AF5" s="1">
        <f>K5+M5+O5+S5+U5+Y5+AA5</f>
        <v>60</v>
      </c>
      <c r="AG5" s="23">
        <f t="shared" ref="AG5:AG10" si="0">AF5/AC5</f>
        <v>8.5714285714285712</v>
      </c>
      <c r="AH5" s="1">
        <f>L5+N5+P5+T5+V5+Z5+AB5</f>
        <v>31</v>
      </c>
      <c r="AI5" s="23">
        <f t="shared" ref="AI5:AI10" si="1">AH5/AC5</f>
        <v>4.4285714285714288</v>
      </c>
      <c r="AJ5" s="1">
        <f>AF5-AH5</f>
        <v>29</v>
      </c>
    </row>
    <row r="6" spans="1:36" x14ac:dyDescent="0.25">
      <c r="A6" s="4" t="s">
        <v>65</v>
      </c>
      <c r="B6" s="15">
        <v>2</v>
      </c>
      <c r="C6" s="15" t="s">
        <v>29</v>
      </c>
      <c r="D6" s="15">
        <v>13</v>
      </c>
      <c r="E6" s="15" t="s">
        <v>20</v>
      </c>
      <c r="F6" s="15">
        <v>0</v>
      </c>
      <c r="G6" s="24" t="s">
        <v>63</v>
      </c>
      <c r="H6" s="15" t="s">
        <v>1</v>
      </c>
      <c r="J6" s="58" t="s">
        <v>51</v>
      </c>
      <c r="K6" s="34">
        <v>3</v>
      </c>
      <c r="L6" s="43">
        <v>0</v>
      </c>
      <c r="M6" s="34">
        <v>11</v>
      </c>
      <c r="N6" s="43">
        <v>3</v>
      </c>
      <c r="O6" s="39">
        <v>0</v>
      </c>
      <c r="P6" s="45">
        <v>4</v>
      </c>
      <c r="Q6" s="34">
        <v>17</v>
      </c>
      <c r="R6" s="43">
        <v>0</v>
      </c>
      <c r="S6" s="34">
        <v>15</v>
      </c>
      <c r="T6" s="43">
        <v>0</v>
      </c>
      <c r="U6" s="36" t="s">
        <v>308</v>
      </c>
      <c r="V6" s="59"/>
      <c r="W6" s="46">
        <v>6</v>
      </c>
      <c r="X6" s="54">
        <v>0</v>
      </c>
      <c r="Y6" s="46">
        <v>16</v>
      </c>
      <c r="Z6" s="54">
        <v>8</v>
      </c>
      <c r="AA6" s="39">
        <v>5</v>
      </c>
      <c r="AB6" s="39">
        <v>10</v>
      </c>
      <c r="AC6" s="1">
        <v>8</v>
      </c>
      <c r="AD6" s="1">
        <v>6</v>
      </c>
      <c r="AE6" s="1">
        <v>2</v>
      </c>
      <c r="AF6" s="1">
        <f>K6+M6+O6+Q6+S6+W6+Y6+AA6</f>
        <v>73</v>
      </c>
      <c r="AG6" s="23">
        <f t="shared" si="0"/>
        <v>9.125</v>
      </c>
      <c r="AH6" s="1">
        <f>L6+N6+P6+R6+T6+X6+Z6+AB6</f>
        <v>25</v>
      </c>
      <c r="AI6" s="23">
        <f t="shared" si="1"/>
        <v>3.125</v>
      </c>
      <c r="AJ6" s="1">
        <f t="shared" ref="AJ6:AJ22" si="2">AF6-AH6</f>
        <v>48</v>
      </c>
    </row>
    <row r="7" spans="1:36" x14ac:dyDescent="0.25">
      <c r="B7" s="15">
        <v>3</v>
      </c>
      <c r="C7" s="15" t="s">
        <v>18</v>
      </c>
      <c r="D7" s="15">
        <v>0</v>
      </c>
      <c r="E7" s="15" t="s">
        <v>22</v>
      </c>
      <c r="F7" s="15">
        <v>4</v>
      </c>
      <c r="G7" s="24" t="s">
        <v>63</v>
      </c>
      <c r="H7" s="15" t="s">
        <v>11</v>
      </c>
      <c r="J7" s="58" t="s">
        <v>81</v>
      </c>
      <c r="K7" s="34">
        <v>4</v>
      </c>
      <c r="L7" s="43">
        <v>0</v>
      </c>
      <c r="M7" s="34">
        <v>6</v>
      </c>
      <c r="N7" s="43">
        <v>4</v>
      </c>
      <c r="O7" s="36" t="s">
        <v>308</v>
      </c>
      <c r="P7" s="59"/>
      <c r="Q7" s="34">
        <v>10</v>
      </c>
      <c r="R7" s="43">
        <v>5</v>
      </c>
      <c r="S7" s="39">
        <v>3</v>
      </c>
      <c r="T7" s="45">
        <v>13</v>
      </c>
      <c r="U7" s="34">
        <v>8</v>
      </c>
      <c r="V7" s="43">
        <v>3</v>
      </c>
      <c r="W7" s="39">
        <v>0</v>
      </c>
      <c r="X7" s="39">
        <v>6</v>
      </c>
      <c r="AC7" s="1">
        <v>6</v>
      </c>
      <c r="AD7" s="1">
        <v>4</v>
      </c>
      <c r="AE7" s="1">
        <v>2</v>
      </c>
      <c r="AF7" s="1">
        <f>K7+M7+Q7+S7+U7+W7</f>
        <v>31</v>
      </c>
      <c r="AG7" s="23">
        <f t="shared" si="0"/>
        <v>5.166666666666667</v>
      </c>
      <c r="AH7" s="1">
        <f>L7+N7+R7+T7+V7+X7</f>
        <v>31</v>
      </c>
      <c r="AI7" s="23">
        <f t="shared" si="1"/>
        <v>5.166666666666667</v>
      </c>
      <c r="AJ7" s="1">
        <f t="shared" si="2"/>
        <v>0</v>
      </c>
    </row>
    <row r="8" spans="1:36" x14ac:dyDescent="0.25">
      <c r="B8" s="15">
        <v>4</v>
      </c>
      <c r="C8" s="15" t="s">
        <v>21</v>
      </c>
      <c r="D8" s="15">
        <v>9</v>
      </c>
      <c r="E8" s="15" t="s">
        <v>17</v>
      </c>
      <c r="F8" s="15">
        <v>5</v>
      </c>
      <c r="G8" s="24" t="s">
        <v>63</v>
      </c>
      <c r="H8" s="15" t="s">
        <v>10</v>
      </c>
      <c r="J8" s="58" t="s">
        <v>320</v>
      </c>
      <c r="K8" s="39">
        <v>2</v>
      </c>
      <c r="L8" s="45">
        <v>8</v>
      </c>
      <c r="M8" s="36" t="s">
        <v>308</v>
      </c>
      <c r="N8" s="59"/>
      <c r="O8" s="34">
        <v>5</v>
      </c>
      <c r="P8" s="43">
        <v>3</v>
      </c>
      <c r="Q8" s="34">
        <v>9</v>
      </c>
      <c r="R8" s="43">
        <v>4</v>
      </c>
      <c r="S8" s="34">
        <v>9</v>
      </c>
      <c r="T8" s="43">
        <v>1</v>
      </c>
      <c r="U8" s="39">
        <v>3</v>
      </c>
      <c r="V8" s="39">
        <v>8</v>
      </c>
      <c r="AC8" s="1">
        <v>5</v>
      </c>
      <c r="AD8" s="1">
        <v>3</v>
      </c>
      <c r="AE8" s="1">
        <v>2</v>
      </c>
      <c r="AF8" s="1">
        <f>K8+O8+Q8+S8+U8</f>
        <v>28</v>
      </c>
      <c r="AG8" s="1">
        <f t="shared" si="0"/>
        <v>5.6</v>
      </c>
      <c r="AH8" s="1">
        <f>L8+P8+R8+T8+V8</f>
        <v>24</v>
      </c>
      <c r="AI8" s="1">
        <f t="shared" si="1"/>
        <v>4.8</v>
      </c>
      <c r="AJ8" s="1">
        <f t="shared" si="2"/>
        <v>4</v>
      </c>
    </row>
    <row r="9" spans="1:36" x14ac:dyDescent="0.25">
      <c r="B9" s="15">
        <v>5</v>
      </c>
      <c r="C9" s="15" t="s">
        <v>24</v>
      </c>
      <c r="D9" s="15">
        <v>0</v>
      </c>
      <c r="E9" s="15" t="s">
        <v>85</v>
      </c>
      <c r="F9" s="15">
        <v>3</v>
      </c>
      <c r="G9" s="24" t="s">
        <v>63</v>
      </c>
      <c r="H9" s="15" t="s">
        <v>13</v>
      </c>
      <c r="J9" s="58" t="s">
        <v>145</v>
      </c>
      <c r="K9" s="34">
        <v>13</v>
      </c>
      <c r="L9" s="43">
        <v>0</v>
      </c>
      <c r="M9" s="39">
        <v>4</v>
      </c>
      <c r="N9" s="45">
        <v>6</v>
      </c>
      <c r="O9" s="34">
        <v>7</v>
      </c>
      <c r="P9" s="43">
        <v>2</v>
      </c>
      <c r="Q9" s="34">
        <v>9</v>
      </c>
      <c r="R9" s="43">
        <v>7</v>
      </c>
      <c r="S9" s="36" t="s">
        <v>308</v>
      </c>
      <c r="T9" s="59"/>
      <c r="U9" s="39">
        <v>4</v>
      </c>
      <c r="V9" s="39">
        <v>5</v>
      </c>
      <c r="AC9" s="1">
        <v>5</v>
      </c>
      <c r="AD9" s="1">
        <v>3</v>
      </c>
      <c r="AE9" s="1">
        <v>2</v>
      </c>
      <c r="AF9" s="1">
        <f>K9+M9+O9+Q9+U9</f>
        <v>37</v>
      </c>
      <c r="AG9" s="1">
        <f t="shared" si="0"/>
        <v>7.4</v>
      </c>
      <c r="AH9" s="1">
        <f>L9+N9+P9+R9+V9</f>
        <v>20</v>
      </c>
      <c r="AI9" s="1">
        <f t="shared" si="1"/>
        <v>4</v>
      </c>
      <c r="AJ9" s="1">
        <f t="shared" si="2"/>
        <v>17</v>
      </c>
    </row>
    <row r="10" spans="1:36" x14ac:dyDescent="0.25">
      <c r="B10" s="15">
        <v>6</v>
      </c>
      <c r="C10" s="15" t="s">
        <v>15</v>
      </c>
      <c r="D10" s="15">
        <v>5</v>
      </c>
      <c r="E10" s="15" t="s">
        <v>30</v>
      </c>
      <c r="F10" s="15">
        <v>14</v>
      </c>
      <c r="G10" s="24" t="s">
        <v>66</v>
      </c>
      <c r="H10" s="15" t="s">
        <v>1</v>
      </c>
      <c r="J10" s="58" t="s">
        <v>163</v>
      </c>
      <c r="K10" s="34">
        <v>8</v>
      </c>
      <c r="L10" s="43">
        <v>2</v>
      </c>
      <c r="M10" s="36" t="s">
        <v>308</v>
      </c>
      <c r="N10" s="59"/>
      <c r="O10" s="34">
        <v>4</v>
      </c>
      <c r="P10" s="43">
        <v>0</v>
      </c>
      <c r="Q10" s="39">
        <v>5</v>
      </c>
      <c r="R10" s="45">
        <v>10</v>
      </c>
      <c r="S10" s="39">
        <v>0</v>
      </c>
      <c r="T10" s="39">
        <v>15</v>
      </c>
      <c r="AC10" s="1">
        <v>4</v>
      </c>
      <c r="AD10" s="1">
        <v>2</v>
      </c>
      <c r="AE10" s="1">
        <v>2</v>
      </c>
      <c r="AF10" s="1">
        <f>K10+O10+Q10+S10</f>
        <v>17</v>
      </c>
      <c r="AG10" s="23">
        <f t="shared" si="0"/>
        <v>4.25</v>
      </c>
      <c r="AH10" s="1">
        <f>L10+P10+R10+T10</f>
        <v>27</v>
      </c>
      <c r="AI10" s="23">
        <f t="shared" si="1"/>
        <v>6.75</v>
      </c>
      <c r="AJ10" s="1">
        <f t="shared" si="2"/>
        <v>-10</v>
      </c>
    </row>
    <row r="11" spans="1:36" x14ac:dyDescent="0.25">
      <c r="B11" s="15">
        <v>7</v>
      </c>
      <c r="C11" s="15" t="s">
        <v>31</v>
      </c>
      <c r="D11" s="15">
        <v>1</v>
      </c>
      <c r="E11" s="15" t="s">
        <v>57</v>
      </c>
      <c r="F11" s="15">
        <v>3</v>
      </c>
      <c r="G11" s="24" t="s">
        <v>66</v>
      </c>
      <c r="H11" s="15" t="s">
        <v>11</v>
      </c>
      <c r="J11" s="58" t="s">
        <v>49</v>
      </c>
      <c r="K11" s="39">
        <v>4</v>
      </c>
      <c r="L11" s="45">
        <v>5</v>
      </c>
      <c r="M11" s="34">
        <v>5</v>
      </c>
      <c r="N11" s="43">
        <v>4</v>
      </c>
      <c r="O11" s="34">
        <v>8</v>
      </c>
      <c r="P11" s="43">
        <v>7</v>
      </c>
      <c r="Q11" s="36" t="s">
        <v>308</v>
      </c>
      <c r="R11" s="59"/>
      <c r="S11" s="39">
        <v>1</v>
      </c>
      <c r="T11" s="39">
        <v>9</v>
      </c>
      <c r="AC11" s="1">
        <v>4</v>
      </c>
      <c r="AD11" s="1">
        <v>2</v>
      </c>
      <c r="AE11" s="1">
        <v>2</v>
      </c>
      <c r="AF11" s="1">
        <f>K11+M11+O11+S11</f>
        <v>18</v>
      </c>
      <c r="AG11" s="1">
        <f t="shared" ref="AG11:AG13" si="3">AF11/AC11</f>
        <v>4.5</v>
      </c>
      <c r="AH11" s="1">
        <f>L11+N11+P11+T11</f>
        <v>25</v>
      </c>
      <c r="AI11" s="23">
        <f t="shared" ref="AI11:AI13" si="4">AH11/AC11</f>
        <v>6.25</v>
      </c>
      <c r="AJ11" s="1">
        <f t="shared" si="2"/>
        <v>-7</v>
      </c>
    </row>
    <row r="12" spans="1:36" x14ac:dyDescent="0.25">
      <c r="B12" s="15">
        <v>8</v>
      </c>
      <c r="C12" s="15" t="s">
        <v>67</v>
      </c>
      <c r="D12" s="15">
        <v>5</v>
      </c>
      <c r="E12" s="15" t="s">
        <v>16</v>
      </c>
      <c r="F12" s="15">
        <v>4</v>
      </c>
      <c r="G12" s="24" t="s">
        <v>66</v>
      </c>
      <c r="H12" s="15" t="s">
        <v>13</v>
      </c>
      <c r="J12" s="58" t="s">
        <v>146</v>
      </c>
      <c r="K12" s="34">
        <v>14</v>
      </c>
      <c r="L12" s="43">
        <v>5</v>
      </c>
      <c r="M12" s="34">
        <v>3</v>
      </c>
      <c r="N12" s="43">
        <v>2</v>
      </c>
      <c r="O12" s="39">
        <v>0</v>
      </c>
      <c r="P12" s="45">
        <v>13</v>
      </c>
      <c r="Q12" s="39">
        <v>0</v>
      </c>
      <c r="R12" s="39">
        <v>17</v>
      </c>
      <c r="AC12" s="1">
        <v>4</v>
      </c>
      <c r="AD12" s="1">
        <v>2</v>
      </c>
      <c r="AE12" s="1">
        <v>2</v>
      </c>
      <c r="AF12" s="1">
        <f>K12+M12+O12+Q12</f>
        <v>17</v>
      </c>
      <c r="AG12" s="23">
        <f t="shared" si="3"/>
        <v>4.25</v>
      </c>
      <c r="AH12" s="1">
        <f>L12+N12+P12+R12</f>
        <v>37</v>
      </c>
      <c r="AI12" s="23">
        <f t="shared" si="4"/>
        <v>9.25</v>
      </c>
      <c r="AJ12" s="1">
        <f t="shared" si="2"/>
        <v>-20</v>
      </c>
    </row>
    <row r="13" spans="1:36" x14ac:dyDescent="0.25">
      <c r="B13" s="15">
        <v>9</v>
      </c>
      <c r="C13" s="15" t="s">
        <v>28</v>
      </c>
      <c r="D13" s="15">
        <v>1</v>
      </c>
      <c r="E13" s="15" t="s">
        <v>23</v>
      </c>
      <c r="F13" s="15">
        <v>8</v>
      </c>
      <c r="G13" s="24" t="s">
        <v>66</v>
      </c>
      <c r="H13" s="15" t="s">
        <v>10</v>
      </c>
      <c r="J13" s="58" t="s">
        <v>57</v>
      </c>
      <c r="K13" s="34">
        <v>3</v>
      </c>
      <c r="L13" s="43">
        <v>1</v>
      </c>
      <c r="M13" s="39">
        <v>2</v>
      </c>
      <c r="N13" s="45">
        <v>3</v>
      </c>
      <c r="O13" s="34">
        <v>5</v>
      </c>
      <c r="P13" s="43">
        <v>4</v>
      </c>
      <c r="Q13" s="39">
        <v>7</v>
      </c>
      <c r="R13" s="39">
        <v>9</v>
      </c>
      <c r="AC13" s="1">
        <v>4</v>
      </c>
      <c r="AD13" s="1">
        <v>2</v>
      </c>
      <c r="AE13" s="1">
        <v>2</v>
      </c>
      <c r="AF13" s="1">
        <f>K13+M13+O13+Q13</f>
        <v>17</v>
      </c>
      <c r="AG13" s="23">
        <f t="shared" si="3"/>
        <v>4.25</v>
      </c>
      <c r="AH13" s="1">
        <f>L13+N13+P13+R13</f>
        <v>17</v>
      </c>
      <c r="AI13" s="23">
        <f t="shared" si="4"/>
        <v>4.25</v>
      </c>
      <c r="AJ13" s="1">
        <f t="shared" si="2"/>
        <v>0</v>
      </c>
    </row>
    <row r="14" spans="1:36" x14ac:dyDescent="0.25">
      <c r="J14" s="58" t="s">
        <v>147</v>
      </c>
      <c r="K14" s="39">
        <v>0</v>
      </c>
      <c r="L14" s="45">
        <v>4</v>
      </c>
      <c r="M14" s="34">
        <v>13</v>
      </c>
      <c r="N14" s="43">
        <v>4</v>
      </c>
      <c r="O14" s="36" t="s">
        <v>308</v>
      </c>
      <c r="P14" s="59"/>
      <c r="Q14" s="39">
        <v>4</v>
      </c>
      <c r="R14" s="39">
        <v>9</v>
      </c>
      <c r="AC14" s="1">
        <v>3</v>
      </c>
      <c r="AD14" s="1">
        <v>1</v>
      </c>
      <c r="AE14" s="1">
        <v>2</v>
      </c>
      <c r="AF14" s="1">
        <f>K14+M14+Q14</f>
        <v>17</v>
      </c>
      <c r="AG14" s="23">
        <f>AF14/AC14</f>
        <v>5.666666666666667</v>
      </c>
      <c r="AH14" s="1">
        <f>L14+N14+R14</f>
        <v>17</v>
      </c>
      <c r="AI14" s="23">
        <f>AH14/AC14</f>
        <v>5.666666666666667</v>
      </c>
      <c r="AJ14" s="1">
        <f t="shared" si="2"/>
        <v>0</v>
      </c>
    </row>
    <row r="15" spans="1:36" x14ac:dyDescent="0.25">
      <c r="J15" s="58" t="s">
        <v>150</v>
      </c>
      <c r="K15" s="34">
        <v>9</v>
      </c>
      <c r="L15" s="43">
        <v>5</v>
      </c>
      <c r="M15" s="39">
        <v>3</v>
      </c>
      <c r="N15" s="45">
        <v>11</v>
      </c>
      <c r="O15" s="39">
        <v>2</v>
      </c>
      <c r="P15" s="39">
        <v>7</v>
      </c>
      <c r="AC15" s="1">
        <v>3</v>
      </c>
      <c r="AD15" s="1">
        <v>1</v>
      </c>
      <c r="AE15" s="1">
        <v>2</v>
      </c>
      <c r="AF15" s="1">
        <f>K15+M15+O15</f>
        <v>14</v>
      </c>
      <c r="AG15" s="23">
        <f t="shared" ref="AG15:AG18" si="5">AF15/AC15</f>
        <v>4.666666666666667</v>
      </c>
      <c r="AH15" s="1">
        <f>L15+N15+P15</f>
        <v>23</v>
      </c>
      <c r="AI15" s="23">
        <f t="shared" ref="AI15:AI18" si="6">AH15/AC15</f>
        <v>7.666666666666667</v>
      </c>
      <c r="AJ15" s="1">
        <f t="shared" si="2"/>
        <v>-9</v>
      </c>
    </row>
    <row r="16" spans="1:36" x14ac:dyDescent="0.25">
      <c r="A16" s="3" t="s">
        <v>164</v>
      </c>
      <c r="B16" s="16" t="s">
        <v>60</v>
      </c>
      <c r="C16" s="16" t="s">
        <v>143</v>
      </c>
      <c r="D16" s="16"/>
      <c r="E16" s="16" t="s">
        <v>142</v>
      </c>
      <c r="F16" s="16"/>
      <c r="G16" s="16" t="s">
        <v>4</v>
      </c>
      <c r="H16" s="16" t="s">
        <v>5</v>
      </c>
      <c r="J16" s="58" t="s">
        <v>110</v>
      </c>
      <c r="K16" s="39">
        <v>1</v>
      </c>
      <c r="L16" s="45">
        <v>3</v>
      </c>
      <c r="M16" s="34">
        <v>5</v>
      </c>
      <c r="N16" s="43">
        <v>3</v>
      </c>
      <c r="O16" s="39">
        <v>3</v>
      </c>
      <c r="P16" s="39">
        <v>5</v>
      </c>
      <c r="AC16" s="1">
        <v>3</v>
      </c>
      <c r="AD16" s="1">
        <v>1</v>
      </c>
      <c r="AE16" s="1">
        <v>2</v>
      </c>
      <c r="AF16" s="1">
        <f t="shared" ref="AF16:AF18" si="7">K16+M16+O16</f>
        <v>9</v>
      </c>
      <c r="AG16" s="1">
        <f t="shared" si="5"/>
        <v>3</v>
      </c>
      <c r="AH16" s="1">
        <f t="shared" ref="AH16:AH18" si="8">L16+N16+P16</f>
        <v>11</v>
      </c>
      <c r="AI16" s="23">
        <f t="shared" si="6"/>
        <v>3.6666666666666665</v>
      </c>
      <c r="AJ16" s="1">
        <f t="shared" si="2"/>
        <v>-2</v>
      </c>
    </row>
    <row r="17" spans="1:36" x14ac:dyDescent="0.25">
      <c r="A17" s="4" t="s">
        <v>68</v>
      </c>
      <c r="B17" s="15">
        <v>14</v>
      </c>
      <c r="C17" s="15" t="s">
        <v>29</v>
      </c>
      <c r="D17" s="15">
        <v>4</v>
      </c>
      <c r="E17" s="15" t="s">
        <v>22</v>
      </c>
      <c r="F17" s="15">
        <v>6</v>
      </c>
      <c r="G17" s="24" t="s">
        <v>69</v>
      </c>
      <c r="H17" s="15" t="s">
        <v>10</v>
      </c>
      <c r="J17" s="58" t="s">
        <v>52</v>
      </c>
      <c r="K17" s="39">
        <v>1</v>
      </c>
      <c r="L17" s="45">
        <v>3</v>
      </c>
      <c r="M17" s="34">
        <v>8</v>
      </c>
      <c r="N17" s="43">
        <v>5</v>
      </c>
      <c r="O17" s="39">
        <v>7</v>
      </c>
      <c r="P17" s="39">
        <v>8</v>
      </c>
      <c r="AC17" s="1">
        <v>3</v>
      </c>
      <c r="AD17" s="1">
        <v>1</v>
      </c>
      <c r="AE17" s="1">
        <v>2</v>
      </c>
      <c r="AF17" s="1">
        <f t="shared" si="7"/>
        <v>16</v>
      </c>
      <c r="AG17" s="23">
        <f t="shared" si="5"/>
        <v>5.333333333333333</v>
      </c>
      <c r="AH17" s="1">
        <f t="shared" si="8"/>
        <v>16</v>
      </c>
      <c r="AI17" s="23">
        <f t="shared" si="6"/>
        <v>5.333333333333333</v>
      </c>
      <c r="AJ17" s="1">
        <f t="shared" si="2"/>
        <v>0</v>
      </c>
    </row>
    <row r="18" spans="1:36" x14ac:dyDescent="0.25">
      <c r="A18" s="1" t="s">
        <v>36</v>
      </c>
      <c r="B18" s="15">
        <v>15</v>
      </c>
      <c r="C18" s="15" t="s">
        <v>21</v>
      </c>
      <c r="D18" s="15">
        <v>3</v>
      </c>
      <c r="E18" s="15" t="s">
        <v>85</v>
      </c>
      <c r="F18" s="15">
        <v>11</v>
      </c>
      <c r="G18" s="24" t="s">
        <v>69</v>
      </c>
      <c r="H18" s="15" t="s">
        <v>13</v>
      </c>
      <c r="J18" s="58" t="s">
        <v>166</v>
      </c>
      <c r="K18" s="34">
        <v>5</v>
      </c>
      <c r="L18" s="43">
        <v>4</v>
      </c>
      <c r="M18" s="39">
        <v>2</v>
      </c>
      <c r="N18" s="45">
        <v>3</v>
      </c>
      <c r="O18" s="39">
        <v>4</v>
      </c>
      <c r="P18" s="39">
        <v>5</v>
      </c>
      <c r="AC18" s="1">
        <v>3</v>
      </c>
      <c r="AD18" s="1">
        <v>1</v>
      </c>
      <c r="AE18" s="1">
        <v>2</v>
      </c>
      <c r="AF18" s="1">
        <f t="shared" si="7"/>
        <v>11</v>
      </c>
      <c r="AG18" s="23">
        <f t="shared" si="5"/>
        <v>3.6666666666666665</v>
      </c>
      <c r="AH18" s="1">
        <f t="shared" si="8"/>
        <v>12</v>
      </c>
      <c r="AI18" s="1">
        <f t="shared" si="6"/>
        <v>4</v>
      </c>
      <c r="AJ18" s="1">
        <f t="shared" si="2"/>
        <v>-1</v>
      </c>
    </row>
    <row r="19" spans="1:36" x14ac:dyDescent="0.25">
      <c r="A19" s="1" t="s">
        <v>70</v>
      </c>
      <c r="B19" s="15">
        <v>16</v>
      </c>
      <c r="C19" s="15" t="s">
        <v>30</v>
      </c>
      <c r="D19" s="15">
        <v>3</v>
      </c>
      <c r="E19" s="15" t="s">
        <v>57</v>
      </c>
      <c r="F19" s="15">
        <v>2</v>
      </c>
      <c r="G19" s="24" t="s">
        <v>71</v>
      </c>
      <c r="H19" s="15" t="s">
        <v>11</v>
      </c>
      <c r="J19" s="58" t="s">
        <v>100</v>
      </c>
      <c r="K19" s="39">
        <v>0</v>
      </c>
      <c r="L19" s="45">
        <v>13</v>
      </c>
      <c r="M19" s="39">
        <v>4</v>
      </c>
      <c r="N19" s="39">
        <v>13</v>
      </c>
      <c r="AC19" s="1">
        <v>2</v>
      </c>
      <c r="AD19" s="1">
        <v>0</v>
      </c>
      <c r="AE19" s="1">
        <v>2</v>
      </c>
      <c r="AF19" s="1">
        <f>K19+M19</f>
        <v>4</v>
      </c>
      <c r="AG19" s="1">
        <f>AF19/AC19</f>
        <v>2</v>
      </c>
      <c r="AH19" s="1">
        <f>L19+N19</f>
        <v>26</v>
      </c>
      <c r="AI19" s="1">
        <f>AH19/AC19</f>
        <v>13</v>
      </c>
      <c r="AJ19" s="1">
        <f t="shared" si="2"/>
        <v>-22</v>
      </c>
    </row>
    <row r="20" spans="1:36" x14ac:dyDescent="0.25">
      <c r="A20" s="1" t="s">
        <v>72</v>
      </c>
      <c r="B20" s="15">
        <v>17</v>
      </c>
      <c r="C20" s="15" t="s">
        <v>67</v>
      </c>
      <c r="D20" s="15">
        <v>2</v>
      </c>
      <c r="E20" s="15" t="s">
        <v>23</v>
      </c>
      <c r="F20" s="15">
        <v>3</v>
      </c>
      <c r="G20" s="24" t="s">
        <v>71</v>
      </c>
      <c r="H20" s="15" t="s">
        <v>10</v>
      </c>
      <c r="J20" s="58" t="s">
        <v>17</v>
      </c>
      <c r="K20" s="39">
        <v>5</v>
      </c>
      <c r="L20" s="45">
        <v>9</v>
      </c>
      <c r="M20" s="39">
        <v>3</v>
      </c>
      <c r="N20" s="39">
        <v>5</v>
      </c>
      <c r="AC20" s="1">
        <v>2</v>
      </c>
      <c r="AD20" s="1">
        <v>0</v>
      </c>
      <c r="AE20" s="1">
        <v>2</v>
      </c>
      <c r="AF20" s="1">
        <f t="shared" ref="AF20:AF22" si="9">K20+M20</f>
        <v>8</v>
      </c>
      <c r="AG20" s="1">
        <f t="shared" ref="AG20:AG22" si="10">AF20/AC20</f>
        <v>4</v>
      </c>
      <c r="AH20" s="1">
        <f t="shared" ref="AH20:AH22" si="11">L20+N20</f>
        <v>14</v>
      </c>
      <c r="AI20" s="1">
        <f t="shared" ref="AI20:AI22" si="12">AH20/AC20</f>
        <v>7</v>
      </c>
      <c r="AJ20" s="1">
        <f t="shared" si="2"/>
        <v>-6</v>
      </c>
    </row>
    <row r="21" spans="1:36" x14ac:dyDescent="0.25">
      <c r="J21" s="58" t="s">
        <v>153</v>
      </c>
      <c r="K21" s="39">
        <v>5</v>
      </c>
      <c r="L21" s="45">
        <v>14</v>
      </c>
      <c r="M21" s="39">
        <v>5</v>
      </c>
      <c r="N21" s="39">
        <v>8</v>
      </c>
      <c r="AC21" s="1">
        <v>2</v>
      </c>
      <c r="AD21" s="1">
        <v>0</v>
      </c>
      <c r="AE21" s="1">
        <v>2</v>
      </c>
      <c r="AF21" s="1">
        <f t="shared" si="9"/>
        <v>10</v>
      </c>
      <c r="AG21" s="1">
        <f t="shared" si="10"/>
        <v>5</v>
      </c>
      <c r="AH21" s="1">
        <f t="shared" si="11"/>
        <v>22</v>
      </c>
      <c r="AI21" s="1">
        <f t="shared" si="12"/>
        <v>11</v>
      </c>
      <c r="AJ21" s="1">
        <f t="shared" si="2"/>
        <v>-12</v>
      </c>
    </row>
    <row r="22" spans="1:36" x14ac:dyDescent="0.25">
      <c r="J22" s="58" t="s">
        <v>152</v>
      </c>
      <c r="K22" s="39">
        <v>1</v>
      </c>
      <c r="L22" s="45">
        <v>8</v>
      </c>
      <c r="M22" s="39">
        <v>4</v>
      </c>
      <c r="N22" s="39">
        <v>5</v>
      </c>
      <c r="AC22" s="1">
        <v>2</v>
      </c>
      <c r="AD22" s="1">
        <v>0</v>
      </c>
      <c r="AE22" s="1">
        <v>2</v>
      </c>
      <c r="AF22" s="1">
        <f t="shared" si="9"/>
        <v>5</v>
      </c>
      <c r="AG22" s="1">
        <f t="shared" si="10"/>
        <v>2.5</v>
      </c>
      <c r="AH22" s="1">
        <f t="shared" si="11"/>
        <v>13</v>
      </c>
      <c r="AI22" s="1">
        <f t="shared" si="12"/>
        <v>6.5</v>
      </c>
      <c r="AJ22" s="1">
        <f t="shared" si="2"/>
        <v>-8</v>
      </c>
    </row>
    <row r="23" spans="1:36" x14ac:dyDescent="0.25">
      <c r="A23" s="3" t="s">
        <v>40</v>
      </c>
      <c r="B23" s="16" t="s">
        <v>60</v>
      </c>
      <c r="C23" s="16" t="s">
        <v>143</v>
      </c>
      <c r="D23" s="16"/>
      <c r="E23" s="16" t="s">
        <v>142</v>
      </c>
      <c r="F23" s="16"/>
      <c r="G23" s="16" t="s">
        <v>4</v>
      </c>
      <c r="H23" s="16" t="s">
        <v>5</v>
      </c>
    </row>
    <row r="24" spans="1:36" x14ac:dyDescent="0.25">
      <c r="A24" s="1" t="s">
        <v>36</v>
      </c>
      <c r="B24" s="15">
        <v>10</v>
      </c>
      <c r="C24" s="15" t="s">
        <v>20</v>
      </c>
      <c r="D24" s="15">
        <v>4</v>
      </c>
      <c r="E24" s="15" t="s">
        <v>18</v>
      </c>
      <c r="F24" s="15">
        <v>13</v>
      </c>
      <c r="G24" s="24" t="s">
        <v>54</v>
      </c>
      <c r="H24" s="15" t="s">
        <v>1</v>
      </c>
    </row>
    <row r="25" spans="1:36" x14ac:dyDescent="0.25">
      <c r="A25" s="1" t="s">
        <v>73</v>
      </c>
      <c r="B25" s="15">
        <v>11</v>
      </c>
      <c r="C25" s="15" t="s">
        <v>17</v>
      </c>
      <c r="D25" s="15">
        <v>3</v>
      </c>
      <c r="E25" s="15" t="s">
        <v>24</v>
      </c>
      <c r="F25" s="15">
        <v>5</v>
      </c>
      <c r="G25" s="24" t="s">
        <v>54</v>
      </c>
      <c r="H25" s="15" t="s">
        <v>13</v>
      </c>
    </row>
    <row r="26" spans="1:36" x14ac:dyDescent="0.25">
      <c r="A26" s="1" t="s">
        <v>74</v>
      </c>
      <c r="B26" s="15">
        <v>12</v>
      </c>
      <c r="C26" s="15" t="s">
        <v>15</v>
      </c>
      <c r="D26" s="15">
        <v>5</v>
      </c>
      <c r="E26" s="15" t="s">
        <v>31</v>
      </c>
      <c r="F26" s="15">
        <v>8</v>
      </c>
      <c r="G26" s="24" t="s">
        <v>54</v>
      </c>
      <c r="H26" s="15" t="s">
        <v>11</v>
      </c>
    </row>
    <row r="27" spans="1:36" x14ac:dyDescent="0.25">
      <c r="B27" s="15">
        <v>13</v>
      </c>
      <c r="C27" s="15" t="s">
        <v>16</v>
      </c>
      <c r="D27" s="15">
        <v>5</v>
      </c>
      <c r="E27" s="15" t="s">
        <v>28</v>
      </c>
      <c r="F27" s="15">
        <v>4</v>
      </c>
      <c r="G27" s="24" t="s">
        <v>54</v>
      </c>
      <c r="H27" s="15" t="s">
        <v>10</v>
      </c>
    </row>
    <row r="30" spans="1:36" x14ac:dyDescent="0.25">
      <c r="B30" s="16" t="s">
        <v>60</v>
      </c>
      <c r="C30" s="16" t="s">
        <v>143</v>
      </c>
      <c r="D30" s="16"/>
      <c r="E30" s="16" t="s">
        <v>142</v>
      </c>
      <c r="F30" s="16"/>
      <c r="G30" s="16" t="s">
        <v>4</v>
      </c>
      <c r="H30" s="16" t="s">
        <v>5</v>
      </c>
    </row>
    <row r="31" spans="1:36" x14ac:dyDescent="0.25">
      <c r="B31" s="15">
        <v>18</v>
      </c>
      <c r="C31" s="15" t="s">
        <v>423</v>
      </c>
      <c r="D31" s="15">
        <v>5</v>
      </c>
      <c r="E31" s="15" t="s">
        <v>24</v>
      </c>
      <c r="F31" s="15">
        <v>3</v>
      </c>
      <c r="G31" s="24" t="s">
        <v>56</v>
      </c>
      <c r="H31" s="15" t="s">
        <v>11</v>
      </c>
    </row>
    <row r="32" spans="1:36" x14ac:dyDescent="0.25">
      <c r="B32" s="15">
        <v>19</v>
      </c>
      <c r="C32" s="15" t="s">
        <v>31</v>
      </c>
      <c r="D32" s="15">
        <v>7</v>
      </c>
      <c r="E32" s="15" t="s">
        <v>16</v>
      </c>
      <c r="F32" s="15">
        <v>8</v>
      </c>
      <c r="G32" s="24" t="s">
        <v>56</v>
      </c>
      <c r="H32" s="15" t="s">
        <v>10</v>
      </c>
    </row>
    <row r="33" spans="1:8" x14ac:dyDescent="0.25">
      <c r="B33" s="15">
        <v>20</v>
      </c>
      <c r="C33" s="15" t="s">
        <v>29</v>
      </c>
      <c r="D33" s="15">
        <v>7</v>
      </c>
      <c r="E33" s="15" t="s">
        <v>21</v>
      </c>
      <c r="F33" s="15">
        <v>2</v>
      </c>
      <c r="G33" s="24" t="s">
        <v>75</v>
      </c>
      <c r="H33" s="15" t="s">
        <v>1</v>
      </c>
    </row>
    <row r="34" spans="1:8" x14ac:dyDescent="0.25">
      <c r="B34" s="15">
        <v>21</v>
      </c>
      <c r="C34" s="15" t="s">
        <v>57</v>
      </c>
      <c r="D34" s="15">
        <v>5</v>
      </c>
      <c r="E34" s="15" t="s">
        <v>67</v>
      </c>
      <c r="F34" s="15">
        <v>4</v>
      </c>
      <c r="G34" s="24" t="s">
        <v>75</v>
      </c>
      <c r="H34" s="15" t="s">
        <v>11</v>
      </c>
    </row>
    <row r="35" spans="1:8" x14ac:dyDescent="0.25">
      <c r="B35" s="15">
        <v>22</v>
      </c>
      <c r="C35" s="15" t="s">
        <v>122</v>
      </c>
      <c r="D35" s="15">
        <v>4</v>
      </c>
      <c r="E35" s="15" t="s">
        <v>85</v>
      </c>
      <c r="F35" s="15">
        <v>0</v>
      </c>
      <c r="G35" s="24" t="s">
        <v>75</v>
      </c>
      <c r="H35" s="15" t="s">
        <v>13</v>
      </c>
    </row>
    <row r="36" spans="1:8" x14ac:dyDescent="0.25">
      <c r="B36" s="15">
        <v>23</v>
      </c>
      <c r="C36" s="15" t="s">
        <v>30</v>
      </c>
      <c r="D36" s="15">
        <v>0</v>
      </c>
      <c r="E36" s="15" t="s">
        <v>23</v>
      </c>
      <c r="F36" s="15">
        <v>13</v>
      </c>
      <c r="G36" s="24" t="s">
        <v>75</v>
      </c>
      <c r="H36" s="15" t="s">
        <v>10</v>
      </c>
    </row>
    <row r="39" spans="1:8" x14ac:dyDescent="0.25">
      <c r="A39" s="3" t="s">
        <v>42</v>
      </c>
      <c r="B39" s="16" t="s">
        <v>60</v>
      </c>
      <c r="C39" s="16" t="s">
        <v>143</v>
      </c>
      <c r="D39" s="16"/>
      <c r="E39" s="16" t="s">
        <v>142</v>
      </c>
      <c r="F39" s="16"/>
      <c r="G39" s="16" t="s">
        <v>4</v>
      </c>
      <c r="H39" s="16" t="s">
        <v>5</v>
      </c>
    </row>
    <row r="40" spans="1:8" x14ac:dyDescent="0.25">
      <c r="A40" s="2" t="s">
        <v>76</v>
      </c>
      <c r="B40" s="15">
        <v>24</v>
      </c>
      <c r="C40" s="15" t="s">
        <v>18</v>
      </c>
      <c r="D40" s="15">
        <v>4</v>
      </c>
      <c r="E40" s="15" t="s">
        <v>423</v>
      </c>
      <c r="F40" s="15">
        <v>9</v>
      </c>
      <c r="G40" s="24" t="s">
        <v>54</v>
      </c>
      <c r="H40" s="15" t="s">
        <v>1</v>
      </c>
    </row>
    <row r="41" spans="1:8" x14ac:dyDescent="0.25">
      <c r="A41" s="1" t="s">
        <v>36</v>
      </c>
      <c r="B41" s="15">
        <v>25</v>
      </c>
      <c r="C41" s="15" t="s">
        <v>29</v>
      </c>
      <c r="D41" s="15">
        <v>9</v>
      </c>
      <c r="E41" s="15" t="s">
        <v>57</v>
      </c>
      <c r="F41" s="15">
        <v>7</v>
      </c>
      <c r="G41" s="24" t="s">
        <v>54</v>
      </c>
      <c r="H41" s="15" t="s">
        <v>11</v>
      </c>
    </row>
    <row r="42" spans="1:8" x14ac:dyDescent="0.25">
      <c r="A42" s="1" t="s">
        <v>77</v>
      </c>
      <c r="B42" s="15">
        <v>26</v>
      </c>
      <c r="C42" s="15" t="s">
        <v>85</v>
      </c>
      <c r="D42" s="15">
        <v>17</v>
      </c>
      <c r="E42" s="15" t="s">
        <v>30</v>
      </c>
      <c r="F42" s="15">
        <v>0</v>
      </c>
      <c r="G42" s="24" t="s">
        <v>54</v>
      </c>
      <c r="H42" s="15" t="s">
        <v>10</v>
      </c>
    </row>
    <row r="43" spans="1:8" x14ac:dyDescent="0.25">
      <c r="A43" s="1" t="s">
        <v>78</v>
      </c>
      <c r="B43" s="15">
        <v>27</v>
      </c>
      <c r="C43" s="15" t="s">
        <v>22</v>
      </c>
      <c r="D43" s="15">
        <v>10</v>
      </c>
      <c r="E43" s="15" t="s">
        <v>122</v>
      </c>
      <c r="F43" s="15">
        <v>5</v>
      </c>
      <c r="G43" s="24" t="s">
        <v>54</v>
      </c>
      <c r="H43" s="15" t="s">
        <v>13</v>
      </c>
    </row>
    <row r="46" spans="1:8" x14ac:dyDescent="0.25">
      <c r="A46" s="3" t="s">
        <v>45</v>
      </c>
      <c r="B46" s="16" t="s">
        <v>60</v>
      </c>
      <c r="C46" s="16" t="s">
        <v>143</v>
      </c>
      <c r="D46" s="16"/>
      <c r="E46" s="16" t="s">
        <v>142</v>
      </c>
      <c r="F46" s="16"/>
      <c r="G46" s="16" t="s">
        <v>4</v>
      </c>
      <c r="H46" s="16" t="s">
        <v>5</v>
      </c>
    </row>
    <row r="47" spans="1:8" x14ac:dyDescent="0.25">
      <c r="A47" s="1" t="s">
        <v>36</v>
      </c>
      <c r="B47" s="15">
        <v>28</v>
      </c>
      <c r="C47" s="15" t="s">
        <v>423</v>
      </c>
      <c r="D47" s="15">
        <v>9</v>
      </c>
      <c r="E47" s="15" t="s">
        <v>16</v>
      </c>
      <c r="F47" s="15">
        <v>1</v>
      </c>
      <c r="G47" s="24" t="s">
        <v>79</v>
      </c>
      <c r="H47" s="15" t="s">
        <v>11</v>
      </c>
    </row>
    <row r="48" spans="1:8" x14ac:dyDescent="0.25">
      <c r="A48" s="1" t="s">
        <v>80</v>
      </c>
      <c r="B48" s="15">
        <v>29</v>
      </c>
      <c r="C48" s="15" t="s">
        <v>85</v>
      </c>
      <c r="D48" s="15">
        <v>15</v>
      </c>
      <c r="E48" s="15" t="s">
        <v>122</v>
      </c>
      <c r="F48" s="15">
        <v>0</v>
      </c>
      <c r="G48" s="24" t="s">
        <v>79</v>
      </c>
      <c r="H48" s="15" t="s">
        <v>13</v>
      </c>
    </row>
    <row r="49" spans="1:8" x14ac:dyDescent="0.25">
      <c r="B49" s="15">
        <v>30</v>
      </c>
      <c r="C49" s="15" t="s">
        <v>22</v>
      </c>
      <c r="D49" s="15">
        <v>3</v>
      </c>
      <c r="E49" s="15" t="s">
        <v>23</v>
      </c>
      <c r="F49" s="15">
        <v>13</v>
      </c>
      <c r="G49" s="24" t="s">
        <v>79</v>
      </c>
      <c r="H49" s="15" t="s">
        <v>10</v>
      </c>
    </row>
    <row r="52" spans="1:8" x14ac:dyDescent="0.25">
      <c r="A52" s="3" t="s">
        <v>48</v>
      </c>
      <c r="B52" s="16" t="s">
        <v>60</v>
      </c>
      <c r="C52" s="16" t="s">
        <v>143</v>
      </c>
      <c r="D52" s="16"/>
      <c r="E52" s="16" t="s">
        <v>142</v>
      </c>
      <c r="F52" s="16"/>
      <c r="G52" s="16" t="s">
        <v>4</v>
      </c>
      <c r="H52" s="16" t="s">
        <v>5</v>
      </c>
    </row>
    <row r="53" spans="1:8" x14ac:dyDescent="0.25">
      <c r="B53" s="15">
        <v>31</v>
      </c>
      <c r="C53" s="15" t="s">
        <v>81</v>
      </c>
      <c r="D53" s="15">
        <v>8</v>
      </c>
      <c r="E53" s="15" t="s">
        <v>423</v>
      </c>
      <c r="F53" s="15">
        <v>3</v>
      </c>
      <c r="G53" s="24" t="s">
        <v>83</v>
      </c>
      <c r="H53" s="15" t="s">
        <v>13</v>
      </c>
    </row>
    <row r="54" spans="1:8" x14ac:dyDescent="0.25">
      <c r="B54" s="15">
        <v>32</v>
      </c>
      <c r="C54" s="15" t="s">
        <v>23</v>
      </c>
      <c r="D54" s="15">
        <v>5</v>
      </c>
      <c r="E54" s="15" t="s">
        <v>29</v>
      </c>
      <c r="F54" s="15">
        <v>4</v>
      </c>
      <c r="G54" s="24" t="s">
        <v>83</v>
      </c>
      <c r="H54" s="15" t="s">
        <v>10</v>
      </c>
    </row>
    <row r="57" spans="1:8" x14ac:dyDescent="0.25">
      <c r="A57" s="3" t="s">
        <v>314</v>
      </c>
      <c r="B57" s="16" t="s">
        <v>60</v>
      </c>
      <c r="C57" s="16" t="s">
        <v>143</v>
      </c>
      <c r="D57" s="16"/>
      <c r="E57" s="16" t="s">
        <v>142</v>
      </c>
      <c r="F57" s="16"/>
      <c r="G57" s="16" t="s">
        <v>4</v>
      </c>
      <c r="H57" s="16" t="s">
        <v>5</v>
      </c>
    </row>
    <row r="58" spans="1:8" x14ac:dyDescent="0.25">
      <c r="A58" s="2" t="s">
        <v>84</v>
      </c>
      <c r="B58" s="15">
        <v>39</v>
      </c>
      <c r="C58" s="15" t="s">
        <v>22</v>
      </c>
      <c r="D58" s="15">
        <v>0</v>
      </c>
      <c r="E58" s="15" t="s">
        <v>85</v>
      </c>
      <c r="F58" s="15">
        <v>6</v>
      </c>
      <c r="G58" s="24" t="s">
        <v>54</v>
      </c>
      <c r="H58" s="15" t="s">
        <v>10</v>
      </c>
    </row>
    <row r="59" spans="1:8" x14ac:dyDescent="0.25">
      <c r="A59" s="1" t="s">
        <v>36</v>
      </c>
      <c r="G59" s="2"/>
    </row>
    <row r="60" spans="1:8" x14ac:dyDescent="0.25">
      <c r="A60" s="1" t="s">
        <v>0</v>
      </c>
    </row>
    <row r="61" spans="1:8" x14ac:dyDescent="0.25">
      <c r="A61" s="3" t="s">
        <v>112</v>
      </c>
      <c r="B61" s="15">
        <v>40</v>
      </c>
      <c r="C61" s="15" t="s">
        <v>23</v>
      </c>
      <c r="D61" s="15">
        <v>8</v>
      </c>
      <c r="E61" s="15" t="s">
        <v>85</v>
      </c>
      <c r="F61" s="15">
        <v>16</v>
      </c>
      <c r="G61" s="24" t="s">
        <v>75</v>
      </c>
      <c r="H61" s="15" t="s">
        <v>10</v>
      </c>
    </row>
    <row r="62" spans="1:8" x14ac:dyDescent="0.25">
      <c r="G62" s="2"/>
    </row>
    <row r="64" spans="1:8" x14ac:dyDescent="0.25">
      <c r="A64" s="3" t="s">
        <v>113</v>
      </c>
      <c r="B64" s="15">
        <v>41</v>
      </c>
      <c r="C64" s="15" t="s">
        <v>23</v>
      </c>
      <c r="D64" s="15">
        <v>10</v>
      </c>
      <c r="E64" s="15" t="s">
        <v>85</v>
      </c>
      <c r="F64" s="15">
        <v>5</v>
      </c>
      <c r="G64" s="24" t="s">
        <v>86</v>
      </c>
      <c r="H64" s="15" t="s">
        <v>10</v>
      </c>
    </row>
    <row r="67" spans="2:5" ht="18.75" x14ac:dyDescent="0.3">
      <c r="B67" s="29" t="s">
        <v>282</v>
      </c>
      <c r="E67" s="27"/>
    </row>
  </sheetData>
  <sortState xmlns:xlrd2="http://schemas.microsoft.com/office/spreadsheetml/2017/richdata2" ref="J25:J59">
    <sortCondition ref="J25:J59"/>
  </sortState>
  <phoneticPr fontId="2" type="noConversion"/>
  <pageMargins left="0.7" right="0.7" top="0.75" bottom="0.75" header="0.3" footer="0.3"/>
  <pageSetup orientation="portrait" horizontalDpi="4294967292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326010-1848-441B-8269-82E6B2E9831B}">
  <dimension ref="A2:AH67"/>
  <sheetViews>
    <sheetView showGridLines="0" zoomScaleNormal="100" workbookViewId="0"/>
  </sheetViews>
  <sheetFormatPr defaultColWidth="8.85546875" defaultRowHeight="15" x14ac:dyDescent="0.25"/>
  <cols>
    <col min="1" max="1" width="26" style="5" customWidth="1"/>
    <col min="2" max="2" width="9.28515625" style="5" customWidth="1"/>
    <col min="3" max="3" width="23.85546875" style="1" customWidth="1"/>
    <col min="4" max="4" width="4" style="1" customWidth="1"/>
    <col min="5" max="5" width="21.140625" style="1" customWidth="1"/>
    <col min="6" max="6" width="5" style="1" customWidth="1"/>
    <col min="7" max="7" width="8.85546875" style="5"/>
    <col min="8" max="8" width="13.28515625" style="5" customWidth="1"/>
    <col min="9" max="9" width="4" style="5" customWidth="1"/>
    <col min="10" max="10" width="15.140625" style="1" customWidth="1"/>
    <col min="11" max="26" width="3.7109375" style="5" customWidth="1"/>
    <col min="27" max="27" width="7.140625" style="1" bestFit="1" customWidth="1"/>
    <col min="28" max="28" width="5.28515625" style="1" bestFit="1" customWidth="1"/>
    <col min="29" max="29" width="4.7109375" style="1" bestFit="1" customWidth="1"/>
    <col min="30" max="30" width="3.140625" style="1" bestFit="1" customWidth="1"/>
    <col min="31" max="31" width="6.85546875" style="1" bestFit="1" customWidth="1"/>
    <col min="32" max="32" width="3.42578125" style="1" bestFit="1" customWidth="1"/>
    <col min="33" max="33" width="7.140625" style="1" bestFit="1" customWidth="1"/>
    <col min="34" max="34" width="8.140625" style="1" bestFit="1" customWidth="1"/>
    <col min="35" max="16384" width="8.85546875" style="5"/>
  </cols>
  <sheetData>
    <row r="2" spans="1:34" ht="18.75" x14ac:dyDescent="0.3">
      <c r="D2" s="10" t="s">
        <v>141</v>
      </c>
    </row>
    <row r="3" spans="1:34" x14ac:dyDescent="0.25">
      <c r="AA3" s="3" t="s">
        <v>310</v>
      </c>
      <c r="AB3" s="19" t="s">
        <v>159</v>
      </c>
      <c r="AC3" s="19" t="s">
        <v>156</v>
      </c>
      <c r="AD3" s="19" t="s">
        <v>157</v>
      </c>
      <c r="AE3" s="21" t="s">
        <v>161</v>
      </c>
      <c r="AF3" s="19" t="s">
        <v>158</v>
      </c>
      <c r="AG3" s="21" t="s">
        <v>160</v>
      </c>
      <c r="AH3" s="19" t="s">
        <v>162</v>
      </c>
    </row>
    <row r="4" spans="1:34" x14ac:dyDescent="0.25">
      <c r="A4" s="9" t="s">
        <v>116</v>
      </c>
      <c r="B4" s="13" t="s">
        <v>60</v>
      </c>
      <c r="C4" s="16" t="s">
        <v>143</v>
      </c>
      <c r="D4" s="16"/>
      <c r="E4" s="16" t="s">
        <v>142</v>
      </c>
      <c r="F4" s="16"/>
      <c r="G4" s="13" t="s">
        <v>4</v>
      </c>
      <c r="H4" s="13" t="s">
        <v>5</v>
      </c>
      <c r="J4" s="58" t="s">
        <v>23</v>
      </c>
      <c r="K4" s="34">
        <v>14</v>
      </c>
      <c r="L4" s="34">
        <v>0</v>
      </c>
      <c r="M4" s="34">
        <v>12</v>
      </c>
      <c r="N4" s="34">
        <v>0</v>
      </c>
      <c r="O4" s="34">
        <v>13</v>
      </c>
      <c r="P4" s="34">
        <v>2</v>
      </c>
      <c r="Q4" s="36" t="s">
        <v>308</v>
      </c>
      <c r="R4" s="59"/>
      <c r="S4" s="34">
        <v>6</v>
      </c>
      <c r="T4" s="34">
        <v>2</v>
      </c>
      <c r="U4" s="36" t="s">
        <v>308</v>
      </c>
      <c r="V4" s="59"/>
      <c r="W4" s="34">
        <v>10</v>
      </c>
      <c r="X4" s="34">
        <v>0</v>
      </c>
      <c r="Y4" s="34">
        <v>6</v>
      </c>
      <c r="Z4" s="34">
        <v>0</v>
      </c>
      <c r="AA4" s="1">
        <v>6</v>
      </c>
      <c r="AB4" s="1">
        <v>6</v>
      </c>
      <c r="AC4" s="1">
        <v>0</v>
      </c>
      <c r="AD4" s="1">
        <f>K4+M4+O4+S4+W4+Y4</f>
        <v>61</v>
      </c>
      <c r="AE4" s="23">
        <f>AD4/AA4</f>
        <v>10.166666666666666</v>
      </c>
      <c r="AF4" s="1">
        <f>L4+N4+P4+T4+X4+Z4</f>
        <v>4</v>
      </c>
      <c r="AG4" s="23">
        <f>AF4/AA4</f>
        <v>0.66666666666666663</v>
      </c>
      <c r="AH4" s="1">
        <f>AD4-AF4</f>
        <v>57</v>
      </c>
    </row>
    <row r="5" spans="1:34" x14ac:dyDescent="0.25">
      <c r="A5" s="6" t="s">
        <v>33</v>
      </c>
      <c r="B5" s="12">
        <v>1</v>
      </c>
      <c r="C5" s="15" t="s">
        <v>29</v>
      </c>
      <c r="D5" s="15">
        <v>7</v>
      </c>
      <c r="E5" s="15" t="s">
        <v>17</v>
      </c>
      <c r="F5" s="15">
        <v>11</v>
      </c>
      <c r="G5" s="14" t="s">
        <v>118</v>
      </c>
      <c r="H5" s="12" t="s">
        <v>2</v>
      </c>
      <c r="J5" s="58" t="s">
        <v>145</v>
      </c>
      <c r="K5" s="39">
        <v>7</v>
      </c>
      <c r="L5" s="39">
        <v>11</v>
      </c>
      <c r="M5" s="36" t="s">
        <v>308</v>
      </c>
      <c r="N5" s="59"/>
      <c r="O5" s="34">
        <v>5</v>
      </c>
      <c r="P5" s="34">
        <v>4</v>
      </c>
      <c r="Q5" s="34">
        <v>12</v>
      </c>
      <c r="R5" s="34">
        <v>1</v>
      </c>
      <c r="S5" s="34">
        <v>3</v>
      </c>
      <c r="T5" s="34">
        <v>1</v>
      </c>
      <c r="U5" s="34">
        <v>10</v>
      </c>
      <c r="V5" s="34">
        <v>7</v>
      </c>
      <c r="W5" s="36" t="s">
        <v>308</v>
      </c>
      <c r="X5" s="59"/>
      <c r="Y5" s="39">
        <v>0</v>
      </c>
      <c r="Z5" s="39">
        <v>6</v>
      </c>
      <c r="AA5" s="1">
        <v>6</v>
      </c>
      <c r="AB5" s="1">
        <v>4</v>
      </c>
      <c r="AC5" s="1">
        <v>2</v>
      </c>
      <c r="AD5" s="1">
        <f>K5+O5+Q5+S5+U5+Y5</f>
        <v>37</v>
      </c>
      <c r="AE5" s="23">
        <f t="shared" ref="AE5:AE6" si="0">AD5/AA5</f>
        <v>6.166666666666667</v>
      </c>
      <c r="AF5" s="1">
        <f>L5+P5+R5+T5+V5+Z5</f>
        <v>30</v>
      </c>
      <c r="AG5" s="1">
        <f t="shared" ref="AG5:AG6" si="1">AF5/AA5</f>
        <v>5</v>
      </c>
      <c r="AH5" s="1">
        <f t="shared" ref="AH5:AH22" si="2">AD5-AF5</f>
        <v>7</v>
      </c>
    </row>
    <row r="6" spans="1:34" x14ac:dyDescent="0.25">
      <c r="A6" s="5" t="s">
        <v>117</v>
      </c>
      <c r="B6" s="12">
        <v>2</v>
      </c>
      <c r="C6" s="15" t="s">
        <v>31</v>
      </c>
      <c r="D6" s="15">
        <v>2</v>
      </c>
      <c r="E6" s="15" t="s">
        <v>24</v>
      </c>
      <c r="F6" s="15">
        <v>1</v>
      </c>
      <c r="G6" s="14" t="s">
        <v>118</v>
      </c>
      <c r="H6" s="12" t="s">
        <v>119</v>
      </c>
      <c r="J6" s="58" t="s">
        <v>51</v>
      </c>
      <c r="K6" s="36" t="s">
        <v>308</v>
      </c>
      <c r="L6" s="59"/>
      <c r="M6" s="34">
        <v>7</v>
      </c>
      <c r="N6" s="34">
        <v>6</v>
      </c>
      <c r="O6" s="34">
        <v>13</v>
      </c>
      <c r="P6" s="34">
        <v>8</v>
      </c>
      <c r="Q6" s="34">
        <v>5</v>
      </c>
      <c r="R6" s="34">
        <v>4</v>
      </c>
      <c r="S6" s="39">
        <v>2</v>
      </c>
      <c r="T6" s="39">
        <v>6</v>
      </c>
      <c r="U6" s="34">
        <v>11</v>
      </c>
      <c r="V6" s="34">
        <v>1</v>
      </c>
      <c r="W6" s="39">
        <v>0</v>
      </c>
      <c r="X6" s="39">
        <v>10</v>
      </c>
      <c r="AA6" s="1">
        <v>6</v>
      </c>
      <c r="AB6" s="1">
        <v>4</v>
      </c>
      <c r="AC6" s="1">
        <v>2</v>
      </c>
      <c r="AD6" s="1">
        <f>M6+O6+Q6+S6+U6+W6</f>
        <v>38</v>
      </c>
      <c r="AE6" s="23">
        <f t="shared" si="0"/>
        <v>6.333333333333333</v>
      </c>
      <c r="AF6" s="1">
        <f>N6+P6+R6+T6+V6+X6</f>
        <v>35</v>
      </c>
      <c r="AG6" s="23">
        <f t="shared" si="1"/>
        <v>5.833333333333333</v>
      </c>
      <c r="AH6" s="1">
        <f t="shared" si="2"/>
        <v>3</v>
      </c>
    </row>
    <row r="7" spans="1:34" x14ac:dyDescent="0.25">
      <c r="B7" s="15">
        <v>3</v>
      </c>
      <c r="C7" s="15" t="s">
        <v>67</v>
      </c>
      <c r="D7" s="15">
        <v>7</v>
      </c>
      <c r="E7" s="15" t="s">
        <v>21</v>
      </c>
      <c r="F7" s="15">
        <v>8</v>
      </c>
      <c r="G7" s="24" t="s">
        <v>118</v>
      </c>
      <c r="H7" s="15" t="s">
        <v>120</v>
      </c>
      <c r="J7" s="58" t="s">
        <v>150</v>
      </c>
      <c r="K7" s="34">
        <v>8</v>
      </c>
      <c r="L7" s="34">
        <v>7</v>
      </c>
      <c r="M7" s="34">
        <v>11</v>
      </c>
      <c r="N7" s="34">
        <v>9</v>
      </c>
      <c r="O7" s="36" t="s">
        <v>308</v>
      </c>
      <c r="P7" s="59"/>
      <c r="Q7" s="39">
        <v>4</v>
      </c>
      <c r="R7" s="39">
        <v>5</v>
      </c>
      <c r="S7" s="34">
        <v>11</v>
      </c>
      <c r="T7" s="34">
        <v>3</v>
      </c>
      <c r="U7" s="39">
        <v>7</v>
      </c>
      <c r="V7" s="39">
        <v>10</v>
      </c>
      <c r="AA7" s="1">
        <v>5</v>
      </c>
      <c r="AB7" s="1">
        <v>3</v>
      </c>
      <c r="AC7" s="1">
        <v>2</v>
      </c>
      <c r="AD7" s="1">
        <f>K7+M7+Q7+S7+U7</f>
        <v>41</v>
      </c>
      <c r="AE7" s="1">
        <f>AD7/AA7</f>
        <v>8.1999999999999993</v>
      </c>
      <c r="AF7" s="1">
        <f>L7+N7+R7+T7+V7</f>
        <v>34</v>
      </c>
      <c r="AG7" s="1">
        <f>AF7/AA7</f>
        <v>6.8</v>
      </c>
      <c r="AH7" s="1">
        <f t="shared" si="2"/>
        <v>7</v>
      </c>
    </row>
    <row r="8" spans="1:34" x14ac:dyDescent="0.25">
      <c r="A8" s="7"/>
      <c r="B8" s="15">
        <v>4</v>
      </c>
      <c r="C8" s="25" t="s">
        <v>16</v>
      </c>
      <c r="D8" s="15">
        <v>0</v>
      </c>
      <c r="E8" s="15" t="s">
        <v>30</v>
      </c>
      <c r="F8" s="15">
        <v>4</v>
      </c>
      <c r="G8" s="24" t="s">
        <v>118</v>
      </c>
      <c r="H8" s="15" t="s">
        <v>11</v>
      </c>
      <c r="J8" s="58" t="s">
        <v>154</v>
      </c>
      <c r="K8" s="34">
        <v>9</v>
      </c>
      <c r="L8" s="34">
        <v>8</v>
      </c>
      <c r="M8" s="39">
        <v>2</v>
      </c>
      <c r="N8" s="39">
        <v>7</v>
      </c>
      <c r="O8" s="34">
        <v>6</v>
      </c>
      <c r="P8" s="34">
        <v>0</v>
      </c>
      <c r="Q8" s="34">
        <v>8</v>
      </c>
      <c r="R8" s="34">
        <v>7</v>
      </c>
      <c r="S8" s="36" t="s">
        <v>308</v>
      </c>
      <c r="T8" s="59"/>
      <c r="U8" s="39">
        <v>1</v>
      </c>
      <c r="V8" s="39">
        <v>11</v>
      </c>
      <c r="AA8" s="1">
        <v>5</v>
      </c>
      <c r="AB8" s="1">
        <v>3</v>
      </c>
      <c r="AC8" s="1">
        <v>2</v>
      </c>
      <c r="AD8" s="1">
        <f>K8+M8+O8+Q8+U8</f>
        <v>26</v>
      </c>
      <c r="AE8" s="1">
        <f t="shared" ref="AE8:AE10" si="3">AD8/AA8</f>
        <v>5.2</v>
      </c>
      <c r="AF8" s="1">
        <f>L8+N8+P8+R8+V8</f>
        <v>33</v>
      </c>
      <c r="AG8" s="1">
        <f t="shared" ref="AG8:AG10" si="4">AF8/AA8</f>
        <v>6.6</v>
      </c>
      <c r="AH8" s="1">
        <f t="shared" si="2"/>
        <v>-7</v>
      </c>
    </row>
    <row r="9" spans="1:34" x14ac:dyDescent="0.25">
      <c r="B9" s="15">
        <v>5</v>
      </c>
      <c r="C9" s="15" t="s">
        <v>22</v>
      </c>
      <c r="D9" s="15">
        <v>10</v>
      </c>
      <c r="E9" s="15" t="s">
        <v>15</v>
      </c>
      <c r="F9" s="15">
        <v>6</v>
      </c>
      <c r="G9" s="24" t="s">
        <v>118</v>
      </c>
      <c r="H9" s="15" t="s">
        <v>10</v>
      </c>
      <c r="J9" s="58" t="s">
        <v>147</v>
      </c>
      <c r="K9" s="34">
        <v>7</v>
      </c>
      <c r="L9" s="34">
        <v>5</v>
      </c>
      <c r="M9" s="34">
        <v>7</v>
      </c>
      <c r="N9" s="34">
        <v>2</v>
      </c>
      <c r="O9" s="39">
        <v>2</v>
      </c>
      <c r="P9" s="39">
        <v>13</v>
      </c>
      <c r="Q9" s="34">
        <v>13</v>
      </c>
      <c r="R9" s="34">
        <v>12</v>
      </c>
      <c r="S9" s="39">
        <v>3</v>
      </c>
      <c r="T9" s="39">
        <v>11</v>
      </c>
      <c r="AA9" s="1">
        <v>5</v>
      </c>
      <c r="AB9" s="1">
        <v>3</v>
      </c>
      <c r="AC9" s="1">
        <v>2</v>
      </c>
      <c r="AD9" s="1">
        <f>K9+M9+O9+Q9+S9</f>
        <v>32</v>
      </c>
      <c r="AE9" s="1">
        <f t="shared" si="3"/>
        <v>6.4</v>
      </c>
      <c r="AF9" s="1">
        <f>L9+N9+P9+R9+T9</f>
        <v>43</v>
      </c>
      <c r="AG9" s="1">
        <f t="shared" si="4"/>
        <v>8.6</v>
      </c>
      <c r="AH9" s="1">
        <f t="shared" si="2"/>
        <v>-11</v>
      </c>
    </row>
    <row r="10" spans="1:34" x14ac:dyDescent="0.25">
      <c r="B10" s="15">
        <v>6</v>
      </c>
      <c r="C10" s="15" t="s">
        <v>61</v>
      </c>
      <c r="D10" s="15">
        <v>8</v>
      </c>
      <c r="E10" s="15" t="s">
        <v>140</v>
      </c>
      <c r="F10" s="15">
        <v>3</v>
      </c>
      <c r="G10" s="24" t="s">
        <v>121</v>
      </c>
      <c r="H10" s="15" t="s">
        <v>11</v>
      </c>
      <c r="J10" s="58" t="s">
        <v>152</v>
      </c>
      <c r="K10" s="39">
        <v>0</v>
      </c>
      <c r="L10" s="39">
        <v>14</v>
      </c>
      <c r="M10" s="34">
        <v>9</v>
      </c>
      <c r="N10" s="34">
        <v>7</v>
      </c>
      <c r="O10" s="34">
        <v>6</v>
      </c>
      <c r="P10" s="34">
        <v>1</v>
      </c>
      <c r="Q10" s="36" t="s">
        <v>308</v>
      </c>
      <c r="R10" s="59"/>
      <c r="S10" s="39">
        <v>1</v>
      </c>
      <c r="T10" s="39">
        <v>3</v>
      </c>
      <c r="AA10" s="1">
        <v>5</v>
      </c>
      <c r="AB10" s="1">
        <v>2</v>
      </c>
      <c r="AC10" s="1">
        <v>2</v>
      </c>
      <c r="AD10" s="1">
        <f>K10+M10+O10+S10</f>
        <v>16</v>
      </c>
      <c r="AE10" s="1">
        <f t="shared" si="3"/>
        <v>3.2</v>
      </c>
      <c r="AF10" s="1">
        <f>L10+N10+P10+T10</f>
        <v>25</v>
      </c>
      <c r="AG10" s="1">
        <f t="shared" si="4"/>
        <v>5</v>
      </c>
      <c r="AH10" s="1">
        <f t="shared" si="2"/>
        <v>-9</v>
      </c>
    </row>
    <row r="11" spans="1:34" x14ac:dyDescent="0.25">
      <c r="B11" s="15">
        <v>7</v>
      </c>
      <c r="C11" s="15" t="s">
        <v>28</v>
      </c>
      <c r="D11" s="15">
        <v>0</v>
      </c>
      <c r="E11" s="15" t="s">
        <v>23</v>
      </c>
      <c r="F11" s="15">
        <v>14</v>
      </c>
      <c r="G11" s="24" t="s">
        <v>121</v>
      </c>
      <c r="H11" s="15" t="s">
        <v>10</v>
      </c>
      <c r="J11" s="58" t="s">
        <v>17</v>
      </c>
      <c r="K11" s="34">
        <v>11</v>
      </c>
      <c r="L11" s="34">
        <v>7</v>
      </c>
      <c r="M11" s="39">
        <v>6</v>
      </c>
      <c r="N11" s="39">
        <v>7</v>
      </c>
      <c r="O11" s="34">
        <v>9</v>
      </c>
      <c r="P11" s="34">
        <v>5</v>
      </c>
      <c r="Q11" s="39">
        <v>1</v>
      </c>
      <c r="R11" s="39">
        <v>12</v>
      </c>
      <c r="AA11" s="1">
        <v>4</v>
      </c>
      <c r="AB11" s="1">
        <v>2</v>
      </c>
      <c r="AC11" s="1">
        <v>2</v>
      </c>
      <c r="AD11" s="1">
        <f>K11+M11+O11+Q11</f>
        <v>27</v>
      </c>
      <c r="AE11" s="23">
        <f>AD11/AA11</f>
        <v>6.75</v>
      </c>
      <c r="AF11" s="1">
        <f>L11+N11+P11+R11</f>
        <v>31</v>
      </c>
      <c r="AG11" s="23">
        <f>AF11/AA11</f>
        <v>7.75</v>
      </c>
      <c r="AH11" s="1">
        <f t="shared" si="2"/>
        <v>-4</v>
      </c>
    </row>
    <row r="12" spans="1:34" x14ac:dyDescent="0.25">
      <c r="B12" s="15">
        <v>8</v>
      </c>
      <c r="C12" s="15" t="s">
        <v>20</v>
      </c>
      <c r="D12" s="15">
        <v>5</v>
      </c>
      <c r="E12" s="15" t="s">
        <v>18</v>
      </c>
      <c r="F12" s="15">
        <v>7</v>
      </c>
      <c r="G12" s="24" t="s">
        <v>121</v>
      </c>
      <c r="H12" s="15" t="s">
        <v>1</v>
      </c>
      <c r="J12" s="58" t="s">
        <v>52</v>
      </c>
      <c r="K12" s="34">
        <v>2</v>
      </c>
      <c r="L12" s="34">
        <v>1</v>
      </c>
      <c r="M12" s="39">
        <v>9</v>
      </c>
      <c r="N12" s="39">
        <v>11</v>
      </c>
      <c r="O12" s="34">
        <v>4</v>
      </c>
      <c r="P12" s="34">
        <v>2</v>
      </c>
      <c r="Q12" s="39">
        <v>7</v>
      </c>
      <c r="R12" s="39">
        <v>8</v>
      </c>
      <c r="AA12" s="1">
        <v>4</v>
      </c>
      <c r="AB12" s="1">
        <v>2</v>
      </c>
      <c r="AC12" s="1">
        <v>2</v>
      </c>
      <c r="AD12" s="1">
        <f t="shared" ref="AD12:AD13" si="5">K12+M12+O12+Q12</f>
        <v>22</v>
      </c>
      <c r="AE12" s="1">
        <f t="shared" ref="AE12:AE13" si="6">AD12/AA12</f>
        <v>5.5</v>
      </c>
      <c r="AF12" s="1">
        <f>L12+N12+P12+R12</f>
        <v>22</v>
      </c>
      <c r="AG12" s="1">
        <f t="shared" ref="AG12:AG13" si="7">AF12/AA12</f>
        <v>5.5</v>
      </c>
      <c r="AH12" s="1">
        <f t="shared" si="2"/>
        <v>0</v>
      </c>
    </row>
    <row r="13" spans="1:34" x14ac:dyDescent="0.25">
      <c r="B13" s="15">
        <v>9</v>
      </c>
      <c r="C13" s="15" t="s">
        <v>122</v>
      </c>
      <c r="D13" s="15">
        <v>8</v>
      </c>
      <c r="E13" s="15" t="s">
        <v>57</v>
      </c>
      <c r="F13" s="15">
        <v>9</v>
      </c>
      <c r="G13" s="24" t="s">
        <v>121</v>
      </c>
      <c r="H13" s="15" t="s">
        <v>13</v>
      </c>
      <c r="J13" s="58" t="s">
        <v>81</v>
      </c>
      <c r="K13" s="34">
        <v>10</v>
      </c>
      <c r="L13" s="34">
        <v>6</v>
      </c>
      <c r="M13" s="34">
        <v>10</v>
      </c>
      <c r="N13" s="34">
        <v>1</v>
      </c>
      <c r="O13" s="39">
        <v>8</v>
      </c>
      <c r="P13" s="39">
        <v>13</v>
      </c>
      <c r="Q13" s="39">
        <v>12</v>
      </c>
      <c r="R13" s="39">
        <v>13</v>
      </c>
      <c r="AA13" s="1">
        <v>4</v>
      </c>
      <c r="AB13" s="1">
        <v>2</v>
      </c>
      <c r="AC13" s="1">
        <v>2</v>
      </c>
      <c r="AD13" s="1">
        <f t="shared" si="5"/>
        <v>40</v>
      </c>
      <c r="AE13" s="1">
        <f t="shared" si="6"/>
        <v>10</v>
      </c>
      <c r="AF13" s="1">
        <f>L13+N13+P13+R13</f>
        <v>33</v>
      </c>
      <c r="AG13" s="23">
        <f t="shared" si="7"/>
        <v>8.25</v>
      </c>
      <c r="AH13" s="1">
        <f t="shared" si="2"/>
        <v>7</v>
      </c>
    </row>
    <row r="14" spans="1:34" x14ac:dyDescent="0.25">
      <c r="B14" s="1"/>
      <c r="G14" s="1"/>
      <c r="H14" s="1"/>
      <c r="J14" s="58" t="s">
        <v>110</v>
      </c>
      <c r="K14" s="39">
        <v>1</v>
      </c>
      <c r="L14" s="39">
        <v>2</v>
      </c>
      <c r="M14" s="34">
        <v>12</v>
      </c>
      <c r="N14" s="34">
        <v>3</v>
      </c>
      <c r="O14" s="39">
        <v>4</v>
      </c>
      <c r="P14" s="39">
        <v>5</v>
      </c>
      <c r="AA14" s="1">
        <v>3</v>
      </c>
      <c r="AB14" s="1">
        <v>1</v>
      </c>
      <c r="AC14" s="1">
        <v>2</v>
      </c>
      <c r="AD14" s="1">
        <f>K14+M14+O14</f>
        <v>17</v>
      </c>
      <c r="AE14" s="23">
        <f>AD14/AA14</f>
        <v>5.666666666666667</v>
      </c>
      <c r="AF14" s="1">
        <f>L14+N14+P14</f>
        <v>10</v>
      </c>
      <c r="AG14" s="23">
        <f>AF14/AA14</f>
        <v>3.3333333333333335</v>
      </c>
      <c r="AH14" s="1">
        <f t="shared" si="2"/>
        <v>7</v>
      </c>
    </row>
    <row r="15" spans="1:34" x14ac:dyDescent="0.25">
      <c r="B15" s="1"/>
      <c r="G15" s="1"/>
      <c r="H15" s="1"/>
      <c r="J15" s="58" t="s">
        <v>146</v>
      </c>
      <c r="K15" s="34">
        <v>4</v>
      </c>
      <c r="L15" s="34">
        <v>0</v>
      </c>
      <c r="M15" s="39">
        <v>1</v>
      </c>
      <c r="N15" s="39">
        <v>10</v>
      </c>
      <c r="O15" s="39">
        <v>2</v>
      </c>
      <c r="P15" s="39">
        <v>4</v>
      </c>
      <c r="AA15" s="1">
        <v>3</v>
      </c>
      <c r="AB15" s="1">
        <v>1</v>
      </c>
      <c r="AC15" s="1">
        <v>2</v>
      </c>
      <c r="AD15" s="1">
        <f t="shared" ref="AD15:AD18" si="8">K15+M15+O15</f>
        <v>7</v>
      </c>
      <c r="AE15" s="23">
        <f t="shared" ref="AE15:AE18" si="9">AD15/AA15</f>
        <v>2.3333333333333335</v>
      </c>
      <c r="AF15" s="1">
        <f t="shared" ref="AF15:AF18" si="10">L15+N15+P15</f>
        <v>14</v>
      </c>
      <c r="AG15" s="23">
        <f t="shared" ref="AG15:AG18" si="11">AF15/AA15</f>
        <v>4.666666666666667</v>
      </c>
      <c r="AH15" s="1">
        <f t="shared" si="2"/>
        <v>-7</v>
      </c>
    </row>
    <row r="16" spans="1:34" x14ac:dyDescent="0.25">
      <c r="A16" s="6" t="s">
        <v>35</v>
      </c>
      <c r="B16" s="16" t="s">
        <v>60</v>
      </c>
      <c r="C16" s="16" t="s">
        <v>143</v>
      </c>
      <c r="D16" s="16"/>
      <c r="E16" s="16" t="s">
        <v>142</v>
      </c>
      <c r="F16" s="16"/>
      <c r="G16" s="16" t="s">
        <v>4</v>
      </c>
      <c r="H16" s="16" t="s">
        <v>5</v>
      </c>
      <c r="J16" s="58" t="s">
        <v>153</v>
      </c>
      <c r="K16" s="39">
        <v>6</v>
      </c>
      <c r="L16" s="39">
        <v>10</v>
      </c>
      <c r="M16" s="34">
        <v>4</v>
      </c>
      <c r="N16" s="34">
        <v>3</v>
      </c>
      <c r="O16" s="39">
        <v>1</v>
      </c>
      <c r="P16" s="39">
        <v>6</v>
      </c>
      <c r="AA16" s="1">
        <v>3</v>
      </c>
      <c r="AB16" s="1">
        <v>1</v>
      </c>
      <c r="AC16" s="1">
        <v>2</v>
      </c>
      <c r="AD16" s="1">
        <f t="shared" si="8"/>
        <v>11</v>
      </c>
      <c r="AE16" s="23">
        <f t="shared" si="9"/>
        <v>3.6666666666666665</v>
      </c>
      <c r="AF16" s="1">
        <f t="shared" si="10"/>
        <v>19</v>
      </c>
      <c r="AG16" s="23">
        <f t="shared" si="11"/>
        <v>6.333333333333333</v>
      </c>
      <c r="AH16" s="1">
        <f t="shared" si="2"/>
        <v>-8</v>
      </c>
    </row>
    <row r="17" spans="1:34" x14ac:dyDescent="0.25">
      <c r="A17" s="7" t="s">
        <v>135</v>
      </c>
      <c r="B17" s="15">
        <v>14</v>
      </c>
      <c r="C17" s="15" t="s">
        <v>17</v>
      </c>
      <c r="D17" s="15">
        <v>6</v>
      </c>
      <c r="E17" s="15" t="s">
        <v>85</v>
      </c>
      <c r="F17" s="15">
        <v>7</v>
      </c>
      <c r="G17" s="24" t="s">
        <v>124</v>
      </c>
      <c r="H17" s="15" t="s">
        <v>2</v>
      </c>
      <c r="J17" s="58" t="s">
        <v>82</v>
      </c>
      <c r="K17" s="34">
        <v>8</v>
      </c>
      <c r="L17" s="34">
        <v>7</v>
      </c>
      <c r="M17" s="39">
        <v>0</v>
      </c>
      <c r="N17" s="39">
        <v>12</v>
      </c>
      <c r="O17" s="39">
        <v>0</v>
      </c>
      <c r="P17" s="39">
        <v>6</v>
      </c>
      <c r="AA17" s="1">
        <v>3</v>
      </c>
      <c r="AB17" s="1">
        <v>1</v>
      </c>
      <c r="AC17" s="1">
        <v>2</v>
      </c>
      <c r="AD17" s="1">
        <f t="shared" si="8"/>
        <v>8</v>
      </c>
      <c r="AE17" s="23">
        <f t="shared" si="9"/>
        <v>2.6666666666666665</v>
      </c>
      <c r="AF17" s="1">
        <f t="shared" si="10"/>
        <v>25</v>
      </c>
      <c r="AG17" s="23">
        <f>AF17/AA17</f>
        <v>8.3333333333333339</v>
      </c>
      <c r="AH17" s="1">
        <f t="shared" si="2"/>
        <v>-17</v>
      </c>
    </row>
    <row r="18" spans="1:34" x14ac:dyDescent="0.25">
      <c r="A18" s="7" t="s">
        <v>123</v>
      </c>
      <c r="B18" s="15">
        <v>15</v>
      </c>
      <c r="C18" s="15" t="s">
        <v>31</v>
      </c>
      <c r="D18" s="15">
        <v>9</v>
      </c>
      <c r="E18" s="15" t="s">
        <v>21</v>
      </c>
      <c r="F18" s="15">
        <v>11</v>
      </c>
      <c r="G18" s="24" t="s">
        <v>125</v>
      </c>
      <c r="H18" s="15" t="s">
        <v>13</v>
      </c>
      <c r="J18" s="58" t="s">
        <v>163</v>
      </c>
      <c r="K18" s="39">
        <v>8</v>
      </c>
      <c r="L18" s="39">
        <v>9</v>
      </c>
      <c r="M18" s="34">
        <v>13</v>
      </c>
      <c r="N18" s="34">
        <v>1</v>
      </c>
      <c r="O18" s="39">
        <v>5</v>
      </c>
      <c r="P18" s="39">
        <v>9</v>
      </c>
      <c r="AA18" s="1">
        <v>3</v>
      </c>
      <c r="AB18" s="1">
        <v>1</v>
      </c>
      <c r="AC18" s="1">
        <v>2</v>
      </c>
      <c r="AD18" s="1">
        <f t="shared" si="8"/>
        <v>26</v>
      </c>
      <c r="AE18" s="23">
        <f t="shared" si="9"/>
        <v>8.6666666666666661</v>
      </c>
      <c r="AF18" s="1">
        <f t="shared" si="10"/>
        <v>19</v>
      </c>
      <c r="AG18" s="23">
        <f t="shared" si="11"/>
        <v>6.333333333333333</v>
      </c>
      <c r="AH18" s="1">
        <f t="shared" si="2"/>
        <v>7</v>
      </c>
    </row>
    <row r="19" spans="1:34" x14ac:dyDescent="0.25">
      <c r="B19" s="25">
        <v>16</v>
      </c>
      <c r="C19" s="25" t="s">
        <v>30</v>
      </c>
      <c r="D19" s="25">
        <v>1</v>
      </c>
      <c r="E19" s="25" t="s">
        <v>22</v>
      </c>
      <c r="F19" s="15">
        <v>10</v>
      </c>
      <c r="G19" s="24" t="s">
        <v>125</v>
      </c>
      <c r="H19" s="15" t="s">
        <v>11</v>
      </c>
      <c r="J19" s="58" t="s">
        <v>58</v>
      </c>
      <c r="K19" s="39">
        <v>7</v>
      </c>
      <c r="L19" s="39">
        <v>8</v>
      </c>
      <c r="M19" s="39">
        <v>3</v>
      </c>
      <c r="N19" s="39">
        <v>12</v>
      </c>
      <c r="AA19" s="1">
        <v>2</v>
      </c>
      <c r="AB19" s="1">
        <v>0</v>
      </c>
      <c r="AC19" s="1">
        <v>2</v>
      </c>
      <c r="AD19" s="1">
        <f>K19+M19</f>
        <v>10</v>
      </c>
      <c r="AE19" s="1">
        <f>AD19/AA19</f>
        <v>5</v>
      </c>
      <c r="AF19" s="1">
        <f>L19+N19</f>
        <v>20</v>
      </c>
      <c r="AG19" s="1">
        <f>AF19/AA19</f>
        <v>10</v>
      </c>
      <c r="AH19" s="1">
        <f t="shared" si="2"/>
        <v>-10</v>
      </c>
    </row>
    <row r="20" spans="1:34" x14ac:dyDescent="0.25">
      <c r="B20" s="25">
        <v>17</v>
      </c>
      <c r="C20" s="25" t="s">
        <v>61</v>
      </c>
      <c r="D20" s="25">
        <v>0</v>
      </c>
      <c r="E20" s="25" t="s">
        <v>23</v>
      </c>
      <c r="F20" s="15">
        <v>12</v>
      </c>
      <c r="G20" s="24" t="s">
        <v>91</v>
      </c>
      <c r="H20" s="15" t="s">
        <v>10</v>
      </c>
      <c r="J20" s="58" t="s">
        <v>49</v>
      </c>
      <c r="K20" s="39">
        <v>0</v>
      </c>
      <c r="L20" s="39">
        <v>4</v>
      </c>
      <c r="M20" s="39">
        <v>3</v>
      </c>
      <c r="N20" s="39">
        <v>4</v>
      </c>
      <c r="AA20" s="1">
        <v>2</v>
      </c>
      <c r="AB20" s="1">
        <v>0</v>
      </c>
      <c r="AC20" s="1">
        <v>2</v>
      </c>
      <c r="AD20" s="1">
        <f t="shared" ref="AD20:AD22" si="12">K20+M20</f>
        <v>3</v>
      </c>
      <c r="AE20" s="1">
        <f t="shared" ref="AE20:AE22" si="13">AD20/AA20</f>
        <v>1.5</v>
      </c>
      <c r="AF20" s="1">
        <f t="shared" ref="AF20:AF22" si="14">L20+N20</f>
        <v>8</v>
      </c>
      <c r="AG20" s="1">
        <f t="shared" ref="AG20:AG22" si="15">AF20/AA20</f>
        <v>4</v>
      </c>
      <c r="AH20" s="1">
        <f t="shared" si="2"/>
        <v>-5</v>
      </c>
    </row>
    <row r="21" spans="1:34" x14ac:dyDescent="0.25">
      <c r="B21" s="25">
        <v>18</v>
      </c>
      <c r="C21" s="25" t="s">
        <v>18</v>
      </c>
      <c r="D21" s="25">
        <v>7</v>
      </c>
      <c r="E21" s="25" t="s">
        <v>57</v>
      </c>
      <c r="F21" s="15">
        <v>2</v>
      </c>
      <c r="G21" s="24" t="s">
        <v>91</v>
      </c>
      <c r="H21" s="15" t="s">
        <v>1</v>
      </c>
      <c r="J21" s="58" t="s">
        <v>167</v>
      </c>
      <c r="K21" s="39">
        <v>7</v>
      </c>
      <c r="L21" s="39">
        <v>8</v>
      </c>
      <c r="M21" s="39">
        <v>7</v>
      </c>
      <c r="N21" s="39">
        <v>9</v>
      </c>
      <c r="AA21" s="1">
        <v>2</v>
      </c>
      <c r="AB21" s="1">
        <v>0</v>
      </c>
      <c r="AC21" s="1">
        <v>2</v>
      </c>
      <c r="AD21" s="1">
        <f t="shared" si="12"/>
        <v>14</v>
      </c>
      <c r="AE21" s="1">
        <f t="shared" si="13"/>
        <v>7</v>
      </c>
      <c r="AF21" s="1">
        <f t="shared" si="14"/>
        <v>17</v>
      </c>
      <c r="AG21" s="1">
        <f t="shared" si="15"/>
        <v>8.5</v>
      </c>
      <c r="AH21" s="1">
        <f t="shared" si="2"/>
        <v>-3</v>
      </c>
    </row>
    <row r="22" spans="1:34" x14ac:dyDescent="0.25">
      <c r="B22" s="18"/>
      <c r="C22" s="18"/>
      <c r="D22" s="18"/>
      <c r="E22" s="18"/>
      <c r="G22" s="1"/>
      <c r="H22" s="1"/>
      <c r="J22" s="58" t="s">
        <v>100</v>
      </c>
      <c r="K22" s="39">
        <v>5</v>
      </c>
      <c r="L22" s="39">
        <v>7</v>
      </c>
      <c r="M22" s="39">
        <v>1</v>
      </c>
      <c r="N22" s="39">
        <v>13</v>
      </c>
      <c r="AA22" s="1">
        <v>2</v>
      </c>
      <c r="AB22" s="1">
        <v>0</v>
      </c>
      <c r="AC22" s="1">
        <v>2</v>
      </c>
      <c r="AD22" s="1">
        <f t="shared" si="12"/>
        <v>6</v>
      </c>
      <c r="AE22" s="1">
        <f t="shared" si="13"/>
        <v>3</v>
      </c>
      <c r="AF22" s="1">
        <f t="shared" si="14"/>
        <v>20</v>
      </c>
      <c r="AG22" s="1">
        <f t="shared" si="15"/>
        <v>10</v>
      </c>
      <c r="AH22" s="1">
        <f t="shared" si="2"/>
        <v>-14</v>
      </c>
    </row>
    <row r="23" spans="1:34" x14ac:dyDescent="0.25">
      <c r="B23" s="18"/>
      <c r="C23" s="18"/>
      <c r="D23" s="18"/>
      <c r="E23" s="18"/>
      <c r="G23" s="1"/>
      <c r="H23" s="1"/>
    </row>
    <row r="24" spans="1:34" x14ac:dyDescent="0.25">
      <c r="A24" s="9" t="s">
        <v>136</v>
      </c>
      <c r="B24" s="16" t="s">
        <v>60</v>
      </c>
      <c r="C24" s="16" t="s">
        <v>143</v>
      </c>
      <c r="D24" s="16"/>
      <c r="E24" s="16" t="s">
        <v>142</v>
      </c>
      <c r="F24" s="16"/>
      <c r="G24" s="16" t="s">
        <v>4</v>
      </c>
      <c r="H24" s="16" t="s">
        <v>5</v>
      </c>
    </row>
    <row r="25" spans="1:34" x14ac:dyDescent="0.25">
      <c r="A25" s="6" t="s">
        <v>40</v>
      </c>
      <c r="B25" s="25">
        <v>10</v>
      </c>
      <c r="C25" s="25" t="s">
        <v>24</v>
      </c>
      <c r="D25" s="25">
        <v>12</v>
      </c>
      <c r="E25" s="25" t="s">
        <v>67</v>
      </c>
      <c r="F25" s="15">
        <v>3</v>
      </c>
      <c r="G25" s="24" t="s">
        <v>128</v>
      </c>
      <c r="H25" s="15" t="s">
        <v>13</v>
      </c>
    </row>
    <row r="26" spans="1:34" x14ac:dyDescent="0.25">
      <c r="A26" s="5" t="s">
        <v>126</v>
      </c>
      <c r="B26" s="25">
        <v>11</v>
      </c>
      <c r="C26" s="25" t="s">
        <v>16</v>
      </c>
      <c r="D26" s="25">
        <v>3</v>
      </c>
      <c r="E26" s="25" t="s">
        <v>15</v>
      </c>
      <c r="F26" s="15">
        <v>4</v>
      </c>
      <c r="G26" s="24" t="s">
        <v>128</v>
      </c>
      <c r="H26" s="15" t="s">
        <v>11</v>
      </c>
    </row>
    <row r="27" spans="1:34" x14ac:dyDescent="0.25">
      <c r="A27" s="5" t="s">
        <v>127</v>
      </c>
      <c r="B27" s="25">
        <v>12</v>
      </c>
      <c r="C27" s="25" t="s">
        <v>140</v>
      </c>
      <c r="D27" s="25">
        <v>7</v>
      </c>
      <c r="E27" s="25" t="s">
        <v>28</v>
      </c>
      <c r="F27" s="15">
        <v>9</v>
      </c>
      <c r="G27" s="24" t="s">
        <v>128</v>
      </c>
      <c r="H27" s="15" t="s">
        <v>10</v>
      </c>
    </row>
    <row r="28" spans="1:34" x14ac:dyDescent="0.25">
      <c r="B28" s="25">
        <v>13</v>
      </c>
      <c r="C28" s="25" t="s">
        <v>20</v>
      </c>
      <c r="D28" s="25">
        <v>1</v>
      </c>
      <c r="E28" s="25" t="s">
        <v>122</v>
      </c>
      <c r="F28" s="15">
        <v>13</v>
      </c>
      <c r="G28" s="24" t="s">
        <v>128</v>
      </c>
      <c r="H28" s="15" t="s">
        <v>1</v>
      </c>
    </row>
    <row r="29" spans="1:34" x14ac:dyDescent="0.25">
      <c r="B29" s="18"/>
      <c r="C29" s="18"/>
      <c r="D29" s="18"/>
      <c r="E29" s="18"/>
      <c r="G29" s="1"/>
      <c r="H29" s="1"/>
    </row>
    <row r="30" spans="1:34" x14ac:dyDescent="0.25">
      <c r="B30" s="18"/>
      <c r="C30" s="18"/>
      <c r="D30" s="18"/>
      <c r="E30" s="18"/>
      <c r="G30" s="1"/>
      <c r="H30" s="1"/>
    </row>
    <row r="31" spans="1:34" x14ac:dyDescent="0.25">
      <c r="B31" s="16" t="s">
        <v>60</v>
      </c>
      <c r="C31" s="16" t="s">
        <v>143</v>
      </c>
      <c r="D31" s="16"/>
      <c r="E31" s="16" t="s">
        <v>142</v>
      </c>
      <c r="F31" s="16"/>
      <c r="G31" s="16" t="s">
        <v>4</v>
      </c>
      <c r="H31" s="16" t="s">
        <v>5</v>
      </c>
    </row>
    <row r="32" spans="1:34" x14ac:dyDescent="0.25">
      <c r="B32" s="25">
        <v>19</v>
      </c>
      <c r="C32" s="25" t="s">
        <v>29</v>
      </c>
      <c r="D32" s="25">
        <v>5</v>
      </c>
      <c r="E32" s="25" t="s">
        <v>24</v>
      </c>
      <c r="F32" s="15">
        <v>4</v>
      </c>
      <c r="G32" s="24" t="s">
        <v>124</v>
      </c>
      <c r="H32" s="15" t="s">
        <v>13</v>
      </c>
    </row>
    <row r="33" spans="1:8" x14ac:dyDescent="0.25">
      <c r="B33" s="25">
        <v>20</v>
      </c>
      <c r="C33" s="25" t="s">
        <v>15</v>
      </c>
      <c r="D33" s="25">
        <v>1</v>
      </c>
      <c r="E33" s="25" t="s">
        <v>28</v>
      </c>
      <c r="F33" s="15">
        <v>6</v>
      </c>
      <c r="G33" s="24" t="s">
        <v>124</v>
      </c>
      <c r="H33" s="15" t="s">
        <v>10</v>
      </c>
    </row>
    <row r="34" spans="1:8" x14ac:dyDescent="0.25">
      <c r="B34" s="25">
        <v>21</v>
      </c>
      <c r="C34" s="25" t="s">
        <v>122</v>
      </c>
      <c r="D34" s="25">
        <v>5</v>
      </c>
      <c r="E34" s="15" t="s">
        <v>17</v>
      </c>
      <c r="F34" s="15">
        <v>9</v>
      </c>
      <c r="G34" s="24" t="s">
        <v>124</v>
      </c>
      <c r="H34" s="15" t="s">
        <v>11</v>
      </c>
    </row>
    <row r="35" spans="1:8" x14ac:dyDescent="0.25">
      <c r="B35" s="25">
        <v>22</v>
      </c>
      <c r="C35" s="25" t="s">
        <v>31</v>
      </c>
      <c r="D35" s="25">
        <v>4</v>
      </c>
      <c r="E35" s="25" t="s">
        <v>30</v>
      </c>
      <c r="F35" s="15">
        <v>2</v>
      </c>
      <c r="G35" s="24" t="s">
        <v>129</v>
      </c>
      <c r="H35" s="15" t="s">
        <v>11</v>
      </c>
    </row>
    <row r="36" spans="1:8" x14ac:dyDescent="0.25">
      <c r="B36" s="25">
        <v>23</v>
      </c>
      <c r="C36" s="25" t="s">
        <v>61</v>
      </c>
      <c r="D36" s="25">
        <v>0</v>
      </c>
      <c r="E36" s="25" t="s">
        <v>57</v>
      </c>
      <c r="F36" s="15">
        <v>6</v>
      </c>
      <c r="G36" s="24" t="s">
        <v>129</v>
      </c>
      <c r="H36" s="15" t="s">
        <v>1</v>
      </c>
    </row>
    <row r="37" spans="1:8" x14ac:dyDescent="0.25">
      <c r="B37" s="25">
        <v>24</v>
      </c>
      <c r="C37" s="25" t="s">
        <v>85</v>
      </c>
      <c r="D37" s="25">
        <v>13</v>
      </c>
      <c r="E37" s="25" t="s">
        <v>22</v>
      </c>
      <c r="F37" s="15">
        <v>8</v>
      </c>
      <c r="G37" s="24" t="s">
        <v>129</v>
      </c>
      <c r="H37" s="15" t="s">
        <v>13</v>
      </c>
    </row>
    <row r="38" spans="1:8" x14ac:dyDescent="0.25">
      <c r="B38" s="25">
        <v>25</v>
      </c>
      <c r="C38" s="25" t="s">
        <v>23</v>
      </c>
      <c r="D38" s="25">
        <v>13</v>
      </c>
      <c r="E38" s="25" t="s">
        <v>18</v>
      </c>
      <c r="F38" s="15">
        <v>2</v>
      </c>
      <c r="G38" s="24" t="s">
        <v>129</v>
      </c>
      <c r="H38" s="15" t="s">
        <v>10</v>
      </c>
    </row>
    <row r="39" spans="1:8" x14ac:dyDescent="0.25">
      <c r="B39" s="18"/>
      <c r="C39" s="18"/>
      <c r="D39" s="18"/>
      <c r="E39" s="18"/>
      <c r="G39" s="1"/>
      <c r="H39" s="1"/>
    </row>
    <row r="40" spans="1:8" x14ac:dyDescent="0.25">
      <c r="B40" s="18"/>
      <c r="C40" s="18"/>
      <c r="D40" s="18"/>
      <c r="E40" s="18"/>
      <c r="G40" s="1"/>
      <c r="H40" s="1"/>
    </row>
    <row r="41" spans="1:8" x14ac:dyDescent="0.25">
      <c r="A41" s="6" t="s">
        <v>42</v>
      </c>
      <c r="B41" s="16" t="s">
        <v>60</v>
      </c>
      <c r="C41" s="16" t="s">
        <v>143</v>
      </c>
      <c r="D41" s="16"/>
      <c r="E41" s="16" t="s">
        <v>142</v>
      </c>
      <c r="F41" s="16"/>
      <c r="G41" s="16" t="s">
        <v>4</v>
      </c>
      <c r="H41" s="16" t="s">
        <v>5</v>
      </c>
    </row>
    <row r="42" spans="1:8" x14ac:dyDescent="0.25">
      <c r="A42" s="8" t="s">
        <v>137</v>
      </c>
      <c r="B42" s="25">
        <v>26</v>
      </c>
      <c r="C42" s="25" t="s">
        <v>29</v>
      </c>
      <c r="D42" s="25">
        <v>12</v>
      </c>
      <c r="E42" s="15" t="s">
        <v>17</v>
      </c>
      <c r="F42" s="15">
        <v>1</v>
      </c>
      <c r="G42" s="24" t="s">
        <v>131</v>
      </c>
      <c r="H42" s="15" t="s">
        <v>1</v>
      </c>
    </row>
    <row r="43" spans="1:8" x14ac:dyDescent="0.25">
      <c r="A43" s="5" t="s">
        <v>130</v>
      </c>
      <c r="B43" s="25">
        <v>27</v>
      </c>
      <c r="C43" s="25" t="s">
        <v>31</v>
      </c>
      <c r="D43" s="25">
        <v>7</v>
      </c>
      <c r="E43" s="25" t="s">
        <v>57</v>
      </c>
      <c r="F43" s="15">
        <v>8</v>
      </c>
      <c r="G43" s="24" t="s">
        <v>131</v>
      </c>
      <c r="H43" s="15" t="s">
        <v>10</v>
      </c>
    </row>
    <row r="44" spans="1:8" x14ac:dyDescent="0.25">
      <c r="B44" s="25">
        <v>28</v>
      </c>
      <c r="C44" s="25" t="s">
        <v>22</v>
      </c>
      <c r="D44" s="25">
        <v>12</v>
      </c>
      <c r="E44" s="25" t="s">
        <v>18</v>
      </c>
      <c r="F44" s="15">
        <v>13</v>
      </c>
      <c r="G44" s="24" t="s">
        <v>131</v>
      </c>
      <c r="H44" s="15" t="s">
        <v>11</v>
      </c>
    </row>
    <row r="45" spans="1:8" x14ac:dyDescent="0.25">
      <c r="B45" s="25">
        <v>29</v>
      </c>
      <c r="C45" s="25" t="s">
        <v>21</v>
      </c>
      <c r="D45" s="25">
        <v>4</v>
      </c>
      <c r="E45" s="25" t="s">
        <v>85</v>
      </c>
      <c r="F45" s="15">
        <v>5</v>
      </c>
      <c r="G45" s="24" t="s">
        <v>131</v>
      </c>
      <c r="H45" s="15" t="s">
        <v>13</v>
      </c>
    </row>
    <row r="46" spans="1:8" x14ac:dyDescent="0.25">
      <c r="B46" s="18"/>
      <c r="C46" s="18"/>
      <c r="D46" s="18"/>
      <c r="E46" s="18"/>
      <c r="G46" s="1"/>
      <c r="H46" s="1"/>
    </row>
    <row r="47" spans="1:8" x14ac:dyDescent="0.25">
      <c r="B47" s="18"/>
      <c r="C47" s="18"/>
      <c r="D47" s="18"/>
      <c r="E47" s="18"/>
      <c r="G47" s="1"/>
      <c r="H47" s="1"/>
    </row>
    <row r="48" spans="1:8" x14ac:dyDescent="0.25">
      <c r="A48" s="9" t="s">
        <v>132</v>
      </c>
      <c r="B48" s="16" t="s">
        <v>60</v>
      </c>
      <c r="C48" s="16" t="s">
        <v>143</v>
      </c>
      <c r="D48" s="16"/>
      <c r="E48" s="16" t="s">
        <v>142</v>
      </c>
      <c r="F48" s="16"/>
      <c r="G48" s="16" t="s">
        <v>4</v>
      </c>
      <c r="H48" s="16" t="s">
        <v>5</v>
      </c>
    </row>
    <row r="49" spans="1:8" x14ac:dyDescent="0.25">
      <c r="A49" s="6" t="s">
        <v>45</v>
      </c>
      <c r="B49" s="25">
        <v>30</v>
      </c>
      <c r="C49" s="25" t="s">
        <v>28</v>
      </c>
      <c r="D49" s="25">
        <v>1</v>
      </c>
      <c r="E49" s="25" t="s">
        <v>29</v>
      </c>
      <c r="F49" s="15">
        <v>3</v>
      </c>
      <c r="G49" s="24" t="s">
        <v>128</v>
      </c>
      <c r="H49" s="15" t="s">
        <v>13</v>
      </c>
    </row>
    <row r="50" spans="1:8" x14ac:dyDescent="0.25">
      <c r="A50" s="5" t="s">
        <v>138</v>
      </c>
      <c r="B50" s="25">
        <v>31</v>
      </c>
      <c r="C50" s="25" t="s">
        <v>18</v>
      </c>
      <c r="D50" s="25">
        <v>3</v>
      </c>
      <c r="E50" s="25" t="s">
        <v>21</v>
      </c>
      <c r="F50" s="15">
        <v>11</v>
      </c>
      <c r="G50" s="24" t="s">
        <v>128</v>
      </c>
      <c r="H50" s="15" t="s">
        <v>11</v>
      </c>
    </row>
    <row r="51" spans="1:8" x14ac:dyDescent="0.25">
      <c r="B51" s="15">
        <v>32</v>
      </c>
      <c r="C51" s="15" t="s">
        <v>23</v>
      </c>
      <c r="D51" s="15">
        <v>6</v>
      </c>
      <c r="E51" s="15" t="s">
        <v>85</v>
      </c>
      <c r="F51" s="15">
        <v>2</v>
      </c>
      <c r="G51" s="24" t="s">
        <v>128</v>
      </c>
      <c r="H51" s="15" t="s">
        <v>10</v>
      </c>
    </row>
    <row r="52" spans="1:8" x14ac:dyDescent="0.25">
      <c r="B52" s="1"/>
      <c r="G52" s="1"/>
      <c r="H52" s="1"/>
    </row>
    <row r="53" spans="1:8" x14ac:dyDescent="0.25">
      <c r="B53" s="1"/>
      <c r="G53" s="1"/>
      <c r="H53" s="1"/>
    </row>
    <row r="54" spans="1:8" x14ac:dyDescent="0.25">
      <c r="A54" s="6" t="s">
        <v>48</v>
      </c>
      <c r="B54" s="16" t="s">
        <v>60</v>
      </c>
      <c r="C54" s="16" t="s">
        <v>143</v>
      </c>
      <c r="D54" s="16"/>
      <c r="E54" s="16" t="s">
        <v>142</v>
      </c>
      <c r="F54" s="16"/>
      <c r="G54" s="16" t="s">
        <v>4</v>
      </c>
      <c r="H54" s="16" t="s">
        <v>5</v>
      </c>
    </row>
    <row r="55" spans="1:8" x14ac:dyDescent="0.25">
      <c r="A55" s="5" t="s">
        <v>139</v>
      </c>
      <c r="B55" s="15">
        <v>33</v>
      </c>
      <c r="C55" s="15" t="s">
        <v>57</v>
      </c>
      <c r="D55" s="15">
        <v>1</v>
      </c>
      <c r="E55" s="15" t="s">
        <v>85</v>
      </c>
      <c r="F55" s="15">
        <v>11</v>
      </c>
      <c r="G55" s="24" t="s">
        <v>133</v>
      </c>
      <c r="H55" s="15" t="s">
        <v>10</v>
      </c>
    </row>
    <row r="56" spans="1:8" x14ac:dyDescent="0.25">
      <c r="A56" s="5" t="s">
        <v>144</v>
      </c>
      <c r="B56" s="15">
        <v>34</v>
      </c>
      <c r="C56" s="15" t="s">
        <v>29</v>
      </c>
      <c r="D56" s="15">
        <v>10</v>
      </c>
      <c r="E56" s="15" t="s">
        <v>21</v>
      </c>
      <c r="F56" s="15">
        <v>7</v>
      </c>
      <c r="G56" s="24" t="s">
        <v>133</v>
      </c>
      <c r="H56" s="15" t="s">
        <v>11</v>
      </c>
    </row>
    <row r="57" spans="1:8" x14ac:dyDescent="0.25">
      <c r="B57" s="1"/>
      <c r="G57" s="1"/>
      <c r="H57" s="1"/>
    </row>
    <row r="58" spans="1:8" x14ac:dyDescent="0.25">
      <c r="B58" s="1"/>
      <c r="G58" s="1"/>
      <c r="H58" s="1"/>
    </row>
    <row r="59" spans="1:8" x14ac:dyDescent="0.25">
      <c r="A59" s="9" t="s">
        <v>134</v>
      </c>
      <c r="B59" s="16" t="s">
        <v>60</v>
      </c>
      <c r="C59" s="16" t="s">
        <v>143</v>
      </c>
      <c r="D59" s="16"/>
      <c r="E59" s="16" t="s">
        <v>142</v>
      </c>
      <c r="F59" s="16"/>
      <c r="G59" s="16" t="s">
        <v>4</v>
      </c>
      <c r="H59" s="16" t="s">
        <v>5</v>
      </c>
    </row>
    <row r="60" spans="1:8" x14ac:dyDescent="0.25">
      <c r="B60" s="15">
        <v>35</v>
      </c>
      <c r="C60" s="15" t="s">
        <v>85</v>
      </c>
      <c r="D60" s="15">
        <v>0</v>
      </c>
      <c r="E60" s="15" t="s">
        <v>23</v>
      </c>
      <c r="F60" s="15">
        <v>10</v>
      </c>
      <c r="G60" s="26">
        <v>0.45833333333333331</v>
      </c>
      <c r="H60" s="15" t="s">
        <v>10</v>
      </c>
    </row>
    <row r="61" spans="1:8" x14ac:dyDescent="0.25">
      <c r="B61" s="1"/>
      <c r="G61" s="1"/>
      <c r="H61" s="1"/>
    </row>
    <row r="62" spans="1:8" x14ac:dyDescent="0.25">
      <c r="B62" s="1"/>
      <c r="G62" s="1"/>
      <c r="H62" s="1"/>
    </row>
    <row r="63" spans="1:8" x14ac:dyDescent="0.25">
      <c r="B63" s="16" t="s">
        <v>60</v>
      </c>
      <c r="C63" s="16" t="s">
        <v>143</v>
      </c>
      <c r="D63" s="16"/>
      <c r="E63" s="16" t="s">
        <v>142</v>
      </c>
      <c r="F63" s="16"/>
      <c r="G63" s="16" t="s">
        <v>4</v>
      </c>
      <c r="H63" s="16" t="s">
        <v>5</v>
      </c>
    </row>
    <row r="64" spans="1:8" x14ac:dyDescent="0.25">
      <c r="B64" s="15">
        <v>35</v>
      </c>
      <c r="C64" s="15" t="s">
        <v>0</v>
      </c>
      <c r="D64" s="15">
        <v>6</v>
      </c>
      <c r="E64" s="15" t="s">
        <v>145</v>
      </c>
      <c r="F64" s="15">
        <v>0</v>
      </c>
      <c r="G64" s="26">
        <v>0.45833333333333331</v>
      </c>
      <c r="H64" s="15" t="s">
        <v>10</v>
      </c>
    </row>
    <row r="67" spans="2:5" ht="18.75" x14ac:dyDescent="0.3">
      <c r="B67" s="29" t="s">
        <v>283</v>
      </c>
      <c r="E67" s="172"/>
    </row>
  </sheetData>
  <phoneticPr fontId="2" type="noConversion"/>
  <pageMargins left="0.7" right="0.7" top="0.75" bottom="0.75" header="0.3" footer="0.3"/>
  <pageSetup orientation="landscape" horizontalDpi="4294967292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368147-C603-4A76-BC3C-BFAC1781F68A}">
  <sheetPr>
    <pageSetUpPr fitToPage="1"/>
  </sheetPr>
  <dimension ref="A1:AJ62"/>
  <sheetViews>
    <sheetView showGridLines="0" zoomScaleNormal="100" workbookViewId="0"/>
  </sheetViews>
  <sheetFormatPr defaultColWidth="8.85546875" defaultRowHeight="15" x14ac:dyDescent="0.25"/>
  <cols>
    <col min="1" max="1" width="22.7109375" style="5" customWidth="1"/>
    <col min="2" max="2" width="10.28515625" style="5" customWidth="1"/>
    <col min="3" max="3" width="17.28515625" style="1" customWidth="1"/>
    <col min="4" max="4" width="5.7109375" style="1" customWidth="1"/>
    <col min="5" max="5" width="22" style="1" customWidth="1"/>
    <col min="6" max="6" width="5.85546875" style="1" customWidth="1"/>
    <col min="7" max="7" width="10.28515625" style="5" customWidth="1"/>
    <col min="8" max="8" width="14.5703125" style="5" customWidth="1"/>
    <col min="9" max="9" width="4.28515625" style="5" customWidth="1"/>
    <col min="10" max="10" width="22.5703125" style="1" customWidth="1"/>
    <col min="11" max="28" width="3.7109375" style="5" customWidth="1"/>
    <col min="29" max="29" width="7.140625" style="1" bestFit="1" customWidth="1"/>
    <col min="30" max="30" width="5.28515625" style="1" bestFit="1" customWidth="1"/>
    <col min="31" max="31" width="4.7109375" style="1" bestFit="1" customWidth="1"/>
    <col min="32" max="32" width="3.140625" style="1" bestFit="1" customWidth="1"/>
    <col min="33" max="33" width="6.85546875" style="1" bestFit="1" customWidth="1"/>
    <col min="34" max="34" width="3.42578125" style="1" bestFit="1" customWidth="1"/>
    <col min="35" max="35" width="7.140625" style="1" bestFit="1" customWidth="1"/>
    <col min="36" max="36" width="8.140625" style="1" bestFit="1" customWidth="1"/>
    <col min="37" max="16384" width="8.85546875" style="5"/>
  </cols>
  <sheetData>
    <row r="1" spans="1:36" x14ac:dyDescent="0.25">
      <c r="I1" s="22"/>
      <c r="J1" s="22"/>
    </row>
    <row r="2" spans="1:36" ht="18.75" x14ac:dyDescent="0.3">
      <c r="D2" s="10" t="s">
        <v>289</v>
      </c>
      <c r="I2" s="22"/>
      <c r="J2" s="22"/>
    </row>
    <row r="3" spans="1:36" x14ac:dyDescent="0.25">
      <c r="I3" s="22"/>
      <c r="J3" s="17"/>
    </row>
    <row r="4" spans="1:36" x14ac:dyDescent="0.25">
      <c r="A4" s="9" t="s">
        <v>290</v>
      </c>
      <c r="B4" s="13" t="s">
        <v>60</v>
      </c>
      <c r="C4" s="16" t="s">
        <v>143</v>
      </c>
      <c r="D4" s="16"/>
      <c r="E4" s="16" t="s">
        <v>142</v>
      </c>
      <c r="F4" s="16"/>
      <c r="G4" s="13" t="s">
        <v>4</v>
      </c>
      <c r="H4" s="13" t="s">
        <v>5</v>
      </c>
      <c r="I4" s="17"/>
      <c r="AC4" s="3" t="s">
        <v>310</v>
      </c>
      <c r="AD4" s="19" t="s">
        <v>159</v>
      </c>
      <c r="AE4" s="19" t="s">
        <v>156</v>
      </c>
      <c r="AF4" s="19" t="s">
        <v>157</v>
      </c>
      <c r="AG4" s="21" t="s">
        <v>161</v>
      </c>
      <c r="AH4" s="19" t="s">
        <v>158</v>
      </c>
      <c r="AI4" s="21" t="s">
        <v>160</v>
      </c>
      <c r="AJ4" s="19" t="s">
        <v>162</v>
      </c>
    </row>
    <row r="5" spans="1:36" x14ac:dyDescent="0.25">
      <c r="A5" s="6" t="s">
        <v>33</v>
      </c>
      <c r="B5" s="12">
        <v>1</v>
      </c>
      <c r="C5" s="15" t="s">
        <v>23</v>
      </c>
      <c r="D5" s="15">
        <v>2</v>
      </c>
      <c r="E5" s="15" t="s">
        <v>315</v>
      </c>
      <c r="F5" s="15">
        <v>6</v>
      </c>
      <c r="G5" s="24" t="s">
        <v>316</v>
      </c>
      <c r="H5" s="12" t="s">
        <v>10</v>
      </c>
      <c r="I5" s="18"/>
      <c r="J5" s="58" t="s">
        <v>29</v>
      </c>
      <c r="K5" s="34">
        <v>8</v>
      </c>
      <c r="L5" s="43">
        <v>3</v>
      </c>
      <c r="M5" s="34">
        <v>8</v>
      </c>
      <c r="N5" s="34">
        <v>3</v>
      </c>
      <c r="Q5" s="39">
        <v>1</v>
      </c>
      <c r="R5" s="45">
        <v>10</v>
      </c>
      <c r="S5" s="34">
        <v>10</v>
      </c>
      <c r="T5" s="34">
        <v>1</v>
      </c>
      <c r="U5" s="42">
        <v>12</v>
      </c>
      <c r="V5" s="43">
        <v>8</v>
      </c>
      <c r="W5" s="36" t="s">
        <v>308</v>
      </c>
      <c r="X5" s="59"/>
      <c r="Y5" s="34">
        <v>9</v>
      </c>
      <c r="Z5" s="43">
        <v>4</v>
      </c>
      <c r="AA5" s="34">
        <v>7</v>
      </c>
      <c r="AB5" s="34">
        <v>5</v>
      </c>
      <c r="AC5" s="1">
        <v>7</v>
      </c>
      <c r="AD5" s="1">
        <v>6</v>
      </c>
      <c r="AE5" s="1">
        <v>1</v>
      </c>
      <c r="AF5" s="1">
        <f>K5+M5+Q5+S5+U5+Y5+AA5</f>
        <v>55</v>
      </c>
      <c r="AG5" s="23">
        <f t="shared" ref="AG5:AG10" si="0">AF5/AC5</f>
        <v>7.8571428571428568</v>
      </c>
      <c r="AH5" s="1">
        <f>L5+N5+R5+T5+V5+Z5+AB5</f>
        <v>34</v>
      </c>
      <c r="AI5" s="23">
        <f t="shared" ref="AI5:AI10" si="1">AH5/AC5</f>
        <v>4.8571428571428568</v>
      </c>
      <c r="AJ5" s="1">
        <f>AF5-AH5</f>
        <v>21</v>
      </c>
    </row>
    <row r="6" spans="1:36" x14ac:dyDescent="0.25">
      <c r="B6" s="12">
        <v>2</v>
      </c>
      <c r="C6" s="15" t="s">
        <v>15</v>
      </c>
      <c r="D6" s="15">
        <v>0</v>
      </c>
      <c r="E6" s="15" t="s">
        <v>28</v>
      </c>
      <c r="F6" s="15">
        <v>13</v>
      </c>
      <c r="G6" s="24" t="s">
        <v>316</v>
      </c>
      <c r="H6" s="15" t="s">
        <v>11</v>
      </c>
      <c r="I6" s="18"/>
      <c r="J6" s="58" t="s">
        <v>85</v>
      </c>
      <c r="K6" s="34">
        <v>3</v>
      </c>
      <c r="L6" s="43">
        <v>0</v>
      </c>
      <c r="M6" s="39">
        <v>3</v>
      </c>
      <c r="N6" s="45">
        <v>8</v>
      </c>
      <c r="O6" s="34">
        <v>13</v>
      </c>
      <c r="P6" s="34">
        <v>6</v>
      </c>
      <c r="Q6" s="42">
        <v>5</v>
      </c>
      <c r="R6" s="34">
        <v>2</v>
      </c>
      <c r="U6" s="34">
        <v>5</v>
      </c>
      <c r="V6" s="43">
        <v>4</v>
      </c>
      <c r="W6" s="34">
        <v>4</v>
      </c>
      <c r="X6" s="43">
        <v>2</v>
      </c>
      <c r="Y6" s="36" t="s">
        <v>308</v>
      </c>
      <c r="Z6" s="59"/>
      <c r="AA6" s="39">
        <v>5</v>
      </c>
      <c r="AB6" s="39">
        <v>7</v>
      </c>
      <c r="AC6" s="1">
        <v>7</v>
      </c>
      <c r="AD6" s="1">
        <v>5</v>
      </c>
      <c r="AE6" s="1">
        <v>2</v>
      </c>
      <c r="AF6" s="1">
        <f>K6+M6+O6+Q6+U6+W6+AA6</f>
        <v>38</v>
      </c>
      <c r="AG6" s="23">
        <f t="shared" si="0"/>
        <v>5.4285714285714288</v>
      </c>
      <c r="AH6" s="1">
        <f>L6+N6+P6+R6+V6+X6+AB6</f>
        <v>29</v>
      </c>
      <c r="AI6" s="23">
        <f t="shared" si="1"/>
        <v>4.1428571428571432</v>
      </c>
      <c r="AJ6" s="1">
        <f t="shared" ref="AJ6:AJ20" si="2">AF6-AH6</f>
        <v>9</v>
      </c>
    </row>
    <row r="7" spans="1:36" x14ac:dyDescent="0.25">
      <c r="B7" s="15">
        <v>3</v>
      </c>
      <c r="C7" s="15" t="s">
        <v>20</v>
      </c>
      <c r="D7" s="15">
        <v>2</v>
      </c>
      <c r="E7" s="15" t="s">
        <v>18</v>
      </c>
      <c r="F7" s="15">
        <v>10</v>
      </c>
      <c r="G7" s="24" t="s">
        <v>316</v>
      </c>
      <c r="H7" s="15" t="s">
        <v>13</v>
      </c>
      <c r="I7" s="18"/>
      <c r="J7" s="58" t="s">
        <v>16</v>
      </c>
      <c r="K7" s="34">
        <v>10</v>
      </c>
      <c r="L7" s="43">
        <v>3</v>
      </c>
      <c r="M7" s="34">
        <v>10</v>
      </c>
      <c r="N7" s="34">
        <v>9</v>
      </c>
      <c r="Q7" s="34">
        <v>10</v>
      </c>
      <c r="R7" s="43">
        <v>1</v>
      </c>
      <c r="S7" s="34">
        <v>6</v>
      </c>
      <c r="T7" s="34">
        <v>4</v>
      </c>
      <c r="U7" s="36" t="s">
        <v>308</v>
      </c>
      <c r="V7" s="59"/>
      <c r="W7" s="39">
        <v>2</v>
      </c>
      <c r="X7" s="45">
        <v>4</v>
      </c>
      <c r="Y7" s="39">
        <v>4</v>
      </c>
      <c r="Z7" s="45">
        <v>9</v>
      </c>
      <c r="AC7" s="1">
        <v>6</v>
      </c>
      <c r="AD7" s="1">
        <v>4</v>
      </c>
      <c r="AE7" s="1">
        <v>2</v>
      </c>
      <c r="AF7" s="1">
        <f>K7+M7+Q7+S7+W7+Y7</f>
        <v>42</v>
      </c>
      <c r="AG7" s="1">
        <f t="shared" si="0"/>
        <v>7</v>
      </c>
      <c r="AH7" s="1">
        <f>L7+N7+R7+T7+X7+Z7</f>
        <v>30</v>
      </c>
      <c r="AI7" s="1">
        <f t="shared" si="1"/>
        <v>5</v>
      </c>
      <c r="AJ7" s="1">
        <f t="shared" si="2"/>
        <v>12</v>
      </c>
    </row>
    <row r="8" spans="1:36" x14ac:dyDescent="0.25">
      <c r="A8" s="7"/>
      <c r="B8" s="15">
        <v>4</v>
      </c>
      <c r="C8" s="25" t="s">
        <v>22</v>
      </c>
      <c r="D8" s="15">
        <v>10</v>
      </c>
      <c r="E8" s="15" t="s">
        <v>423</v>
      </c>
      <c r="F8" s="15">
        <v>2</v>
      </c>
      <c r="G8" s="24" t="s">
        <v>316</v>
      </c>
      <c r="H8" s="15" t="s">
        <v>1</v>
      </c>
      <c r="I8" s="18"/>
      <c r="J8" s="72" t="s">
        <v>22</v>
      </c>
      <c r="K8" s="34">
        <v>10</v>
      </c>
      <c r="L8" s="43">
        <v>2</v>
      </c>
      <c r="M8" s="34">
        <v>8</v>
      </c>
      <c r="N8" s="34">
        <v>7</v>
      </c>
      <c r="Q8" s="34">
        <v>1</v>
      </c>
      <c r="R8" s="43">
        <v>0</v>
      </c>
      <c r="S8" s="39">
        <v>4</v>
      </c>
      <c r="T8" s="39">
        <v>5</v>
      </c>
      <c r="U8" s="44">
        <v>8</v>
      </c>
      <c r="V8" s="39">
        <v>12</v>
      </c>
      <c r="AC8" s="1">
        <v>5</v>
      </c>
      <c r="AD8" s="1">
        <v>3</v>
      </c>
      <c r="AE8" s="1">
        <v>2</v>
      </c>
      <c r="AF8" s="1">
        <f>K8+M8+Q8+S8+U8</f>
        <v>31</v>
      </c>
      <c r="AG8" s="1">
        <f t="shared" si="0"/>
        <v>6.2</v>
      </c>
      <c r="AH8" s="1">
        <f>L8+N8+R8+T8+V8</f>
        <v>26</v>
      </c>
      <c r="AI8" s="1">
        <f t="shared" si="1"/>
        <v>5.2</v>
      </c>
      <c r="AJ8" s="1">
        <f t="shared" si="2"/>
        <v>5</v>
      </c>
    </row>
    <row r="9" spans="1:36" x14ac:dyDescent="0.25">
      <c r="A9" s="9" t="s">
        <v>136</v>
      </c>
      <c r="B9" s="15">
        <v>5</v>
      </c>
      <c r="C9" s="15" t="s">
        <v>29</v>
      </c>
      <c r="D9" s="15">
        <v>8</v>
      </c>
      <c r="E9" s="15" t="s">
        <v>21</v>
      </c>
      <c r="F9" s="15">
        <v>3</v>
      </c>
      <c r="G9" s="24" t="s">
        <v>293</v>
      </c>
      <c r="H9" s="15" t="s">
        <v>1</v>
      </c>
      <c r="I9" s="18"/>
      <c r="J9" s="58" t="s">
        <v>23</v>
      </c>
      <c r="K9" s="39">
        <v>2</v>
      </c>
      <c r="L9" s="45">
        <v>6</v>
      </c>
      <c r="M9" s="34">
        <v>6</v>
      </c>
      <c r="N9" s="34">
        <v>2</v>
      </c>
      <c r="O9" s="42">
        <v>8</v>
      </c>
      <c r="P9" s="34">
        <v>0</v>
      </c>
      <c r="Q9" s="42">
        <v>4</v>
      </c>
      <c r="R9" s="34">
        <v>2</v>
      </c>
      <c r="U9" s="39">
        <v>4</v>
      </c>
      <c r="V9" s="39">
        <v>5</v>
      </c>
      <c r="AC9" s="1">
        <v>5</v>
      </c>
      <c r="AD9" s="1">
        <v>3</v>
      </c>
      <c r="AE9" s="1">
        <v>2</v>
      </c>
      <c r="AF9" s="1">
        <f>K9+M9+O9+Q9+U9</f>
        <v>24</v>
      </c>
      <c r="AG9" s="1">
        <f t="shared" si="0"/>
        <v>4.8</v>
      </c>
      <c r="AH9" s="1">
        <f>L9+N9+P9+R9+V9</f>
        <v>15</v>
      </c>
      <c r="AI9" s="1">
        <f t="shared" si="1"/>
        <v>3</v>
      </c>
      <c r="AJ9" s="1">
        <f t="shared" si="2"/>
        <v>9</v>
      </c>
    </row>
    <row r="10" spans="1:36" x14ac:dyDescent="0.25">
      <c r="B10" s="15">
        <v>6</v>
      </c>
      <c r="C10" s="15" t="s">
        <v>30</v>
      </c>
      <c r="D10" s="15">
        <v>0</v>
      </c>
      <c r="E10" s="15" t="s">
        <v>85</v>
      </c>
      <c r="F10" s="15">
        <v>3</v>
      </c>
      <c r="G10" s="24" t="s">
        <v>293</v>
      </c>
      <c r="H10" s="15" t="s">
        <v>13</v>
      </c>
      <c r="I10" s="18"/>
      <c r="J10" s="58" t="s">
        <v>315</v>
      </c>
      <c r="K10" s="34">
        <v>6</v>
      </c>
      <c r="L10" s="43">
        <v>2</v>
      </c>
      <c r="M10" s="34">
        <v>13</v>
      </c>
      <c r="N10" s="34">
        <v>3</v>
      </c>
      <c r="Q10" s="39">
        <v>0</v>
      </c>
      <c r="R10" s="45">
        <v>1</v>
      </c>
      <c r="S10" s="39">
        <v>1</v>
      </c>
      <c r="T10" s="39">
        <v>10</v>
      </c>
      <c r="AC10" s="1">
        <v>4</v>
      </c>
      <c r="AD10" s="1">
        <v>2</v>
      </c>
      <c r="AE10" s="1">
        <v>2</v>
      </c>
      <c r="AF10" s="1">
        <f>K10+M10+Q10+S10</f>
        <v>20</v>
      </c>
      <c r="AG10" s="1">
        <f t="shared" si="0"/>
        <v>5</v>
      </c>
      <c r="AH10" s="1">
        <f>L10+N10+R10+T10</f>
        <v>16</v>
      </c>
      <c r="AI10" s="1">
        <f t="shared" si="1"/>
        <v>4</v>
      </c>
      <c r="AJ10" s="1">
        <f t="shared" si="2"/>
        <v>4</v>
      </c>
    </row>
    <row r="11" spans="1:36" x14ac:dyDescent="0.25">
      <c r="B11" s="15">
        <v>7</v>
      </c>
      <c r="C11" s="15" t="s">
        <v>57</v>
      </c>
      <c r="D11" s="15">
        <v>2</v>
      </c>
      <c r="E11" s="15" t="s">
        <v>122</v>
      </c>
      <c r="F11" s="15">
        <v>0</v>
      </c>
      <c r="G11" s="24" t="s">
        <v>293</v>
      </c>
      <c r="H11" s="15" t="s">
        <v>11</v>
      </c>
      <c r="I11" s="18"/>
      <c r="J11" s="58" t="s">
        <v>18</v>
      </c>
      <c r="K11" s="34">
        <v>10</v>
      </c>
      <c r="L11" s="43">
        <v>2</v>
      </c>
      <c r="M11" s="39">
        <v>7</v>
      </c>
      <c r="N11" s="45">
        <v>8</v>
      </c>
      <c r="O11" s="34">
        <v>11</v>
      </c>
      <c r="P11" s="43">
        <v>10</v>
      </c>
      <c r="Q11" s="39">
        <v>2</v>
      </c>
      <c r="R11" s="39">
        <v>5</v>
      </c>
      <c r="AC11" s="1">
        <v>4</v>
      </c>
      <c r="AD11" s="1">
        <v>2</v>
      </c>
      <c r="AE11" s="1">
        <v>2</v>
      </c>
      <c r="AF11" s="1">
        <f>K11+M11+O11+Q11</f>
        <v>30</v>
      </c>
      <c r="AG11" s="1">
        <f t="shared" ref="AG11:AG12" si="3">AF11/AC11</f>
        <v>7.5</v>
      </c>
      <c r="AH11" s="1">
        <f>L11+N11+P11+R11</f>
        <v>25</v>
      </c>
      <c r="AI11" s="23">
        <f t="shared" ref="AI11:AI12" si="4">AH11/AC11</f>
        <v>6.25</v>
      </c>
      <c r="AJ11" s="1">
        <f t="shared" si="2"/>
        <v>5</v>
      </c>
    </row>
    <row r="12" spans="1:36" x14ac:dyDescent="0.25">
      <c r="B12" s="15">
        <v>8</v>
      </c>
      <c r="C12" s="15" t="s">
        <v>17</v>
      </c>
      <c r="D12" s="15">
        <v>3</v>
      </c>
      <c r="E12" s="15" t="s">
        <v>16</v>
      </c>
      <c r="F12" s="15">
        <v>10</v>
      </c>
      <c r="G12" s="24" t="s">
        <v>293</v>
      </c>
      <c r="H12" s="15" t="s">
        <v>10</v>
      </c>
      <c r="I12" s="18"/>
      <c r="J12" s="58" t="s">
        <v>30</v>
      </c>
      <c r="K12" s="39">
        <v>0</v>
      </c>
      <c r="L12" s="45">
        <v>3</v>
      </c>
      <c r="M12" s="34">
        <v>5</v>
      </c>
      <c r="N12" s="43">
        <v>4</v>
      </c>
      <c r="O12" s="34">
        <v>6</v>
      </c>
      <c r="P12" s="43">
        <v>5</v>
      </c>
      <c r="Q12" s="39">
        <v>2</v>
      </c>
      <c r="R12" s="39">
        <v>4</v>
      </c>
      <c r="AC12" s="1">
        <v>4</v>
      </c>
      <c r="AD12" s="1">
        <v>2</v>
      </c>
      <c r="AE12" s="1">
        <v>2</v>
      </c>
      <c r="AF12" s="1">
        <f>K12+M12+O12+Q12</f>
        <v>13</v>
      </c>
      <c r="AG12" s="23">
        <f t="shared" si="3"/>
        <v>3.25</v>
      </c>
      <c r="AH12" s="1">
        <f>L12+N12+P12+R12</f>
        <v>16</v>
      </c>
      <c r="AI12" s="1">
        <f t="shared" si="4"/>
        <v>4</v>
      </c>
      <c r="AJ12" s="1">
        <f t="shared" si="2"/>
        <v>-3</v>
      </c>
    </row>
    <row r="13" spans="1:36" x14ac:dyDescent="0.25">
      <c r="B13" s="1"/>
      <c r="G13" s="1"/>
      <c r="H13" s="1"/>
      <c r="I13" s="18"/>
      <c r="J13" s="58" t="s">
        <v>57</v>
      </c>
      <c r="K13" s="34">
        <v>2</v>
      </c>
      <c r="L13" s="43">
        <v>0</v>
      </c>
      <c r="M13" s="34">
        <v>9</v>
      </c>
      <c r="N13" s="43">
        <v>10</v>
      </c>
      <c r="O13" s="39">
        <v>6</v>
      </c>
      <c r="P13" s="39">
        <v>13</v>
      </c>
      <c r="AC13" s="1">
        <v>3</v>
      </c>
      <c r="AD13" s="1">
        <v>2</v>
      </c>
      <c r="AE13" s="1">
        <v>2</v>
      </c>
      <c r="AF13" s="1">
        <f>K13+M13+O13</f>
        <v>17</v>
      </c>
      <c r="AG13" s="23">
        <f>AF13/AC13</f>
        <v>5.666666666666667</v>
      </c>
      <c r="AH13" s="1">
        <f>L13+N13+P13</f>
        <v>23</v>
      </c>
      <c r="AI13" s="23">
        <f>AH13/AC13</f>
        <v>7.666666666666667</v>
      </c>
      <c r="AJ13" s="1">
        <f t="shared" si="2"/>
        <v>-6</v>
      </c>
    </row>
    <row r="14" spans="1:36" x14ac:dyDescent="0.25">
      <c r="B14" s="1"/>
      <c r="G14" s="1"/>
      <c r="H14" s="1"/>
      <c r="I14" s="18"/>
      <c r="J14" s="58" t="s">
        <v>28</v>
      </c>
      <c r="K14" s="34">
        <v>13</v>
      </c>
      <c r="L14" s="43">
        <v>0</v>
      </c>
      <c r="M14" s="39">
        <v>3</v>
      </c>
      <c r="N14" s="45">
        <v>13</v>
      </c>
      <c r="O14" s="39">
        <v>10</v>
      </c>
      <c r="P14" s="39">
        <v>11</v>
      </c>
      <c r="AC14" s="1">
        <v>3</v>
      </c>
      <c r="AD14" s="1">
        <v>1</v>
      </c>
      <c r="AE14" s="1">
        <v>2</v>
      </c>
      <c r="AF14" s="1">
        <f t="shared" ref="AF14:AF16" si="5">K14+M14+O14</f>
        <v>26</v>
      </c>
      <c r="AG14" s="23">
        <f t="shared" ref="AG14:AG15" si="6">AF14/AC14</f>
        <v>8.6666666666666661</v>
      </c>
      <c r="AH14" s="1">
        <f t="shared" ref="AH14:AH16" si="7">L14+N14+P14</f>
        <v>24</v>
      </c>
      <c r="AI14" s="1">
        <f t="shared" ref="AI14:AI16" si="8">AH14/AC14</f>
        <v>8</v>
      </c>
      <c r="AJ14" s="1">
        <f t="shared" si="2"/>
        <v>2</v>
      </c>
    </row>
    <row r="15" spans="1:36" x14ac:dyDescent="0.25">
      <c r="A15" s="6" t="s">
        <v>35</v>
      </c>
      <c r="B15" s="16" t="s">
        <v>60</v>
      </c>
      <c r="C15" s="16" t="s">
        <v>143</v>
      </c>
      <c r="D15" s="16"/>
      <c r="E15" s="16" t="s">
        <v>142</v>
      </c>
      <c r="F15" s="16"/>
      <c r="G15" s="16" t="s">
        <v>4</v>
      </c>
      <c r="H15" s="16" t="s">
        <v>5</v>
      </c>
      <c r="I15" s="18"/>
      <c r="J15" s="58" t="s">
        <v>61</v>
      </c>
      <c r="K15" s="39">
        <v>2</v>
      </c>
      <c r="L15" s="45">
        <v>10</v>
      </c>
      <c r="M15" s="34">
        <v>4</v>
      </c>
      <c r="N15" s="43">
        <v>1</v>
      </c>
      <c r="O15" s="39">
        <v>0</v>
      </c>
      <c r="P15" s="39">
        <v>8</v>
      </c>
      <c r="AC15" s="1">
        <v>3</v>
      </c>
      <c r="AD15" s="1">
        <v>1</v>
      </c>
      <c r="AE15" s="1">
        <v>2</v>
      </c>
      <c r="AF15" s="1">
        <f t="shared" si="5"/>
        <v>6</v>
      </c>
      <c r="AG15" s="1">
        <f t="shared" si="6"/>
        <v>2</v>
      </c>
      <c r="AH15" s="1">
        <f t="shared" si="7"/>
        <v>19</v>
      </c>
      <c r="AI15" s="23">
        <f t="shared" si="8"/>
        <v>6.333333333333333</v>
      </c>
      <c r="AJ15" s="1">
        <f t="shared" si="2"/>
        <v>-13</v>
      </c>
    </row>
    <row r="16" spans="1:36" x14ac:dyDescent="0.25">
      <c r="B16" s="15">
        <v>9</v>
      </c>
      <c r="C16" s="15" t="s">
        <v>23</v>
      </c>
      <c r="D16" s="15">
        <v>6</v>
      </c>
      <c r="E16" s="15" t="s">
        <v>153</v>
      </c>
      <c r="F16" s="15">
        <v>2</v>
      </c>
      <c r="G16" s="30">
        <v>4.1666666666666664E-2</v>
      </c>
      <c r="H16" s="15" t="s">
        <v>10</v>
      </c>
      <c r="I16" s="18"/>
      <c r="J16" s="58" t="s">
        <v>122</v>
      </c>
      <c r="K16" s="39">
        <v>0</v>
      </c>
      <c r="L16" s="45">
        <v>2</v>
      </c>
      <c r="M16" s="34">
        <v>8</v>
      </c>
      <c r="N16" s="43">
        <v>7</v>
      </c>
      <c r="O16" s="39">
        <v>5</v>
      </c>
      <c r="P16" s="39">
        <v>6</v>
      </c>
      <c r="AC16" s="1">
        <v>3</v>
      </c>
      <c r="AD16" s="1">
        <v>1</v>
      </c>
      <c r="AE16" s="1">
        <v>2</v>
      </c>
      <c r="AF16" s="1">
        <f t="shared" si="5"/>
        <v>13</v>
      </c>
      <c r="AG16" s="23">
        <f>AF16/AC16</f>
        <v>4.333333333333333</v>
      </c>
      <c r="AH16" s="1">
        <f t="shared" si="7"/>
        <v>15</v>
      </c>
      <c r="AI16" s="1">
        <f t="shared" si="8"/>
        <v>5</v>
      </c>
      <c r="AJ16" s="1">
        <f t="shared" si="2"/>
        <v>-2</v>
      </c>
    </row>
    <row r="17" spans="1:36" x14ac:dyDescent="0.25">
      <c r="A17" s="7"/>
      <c r="B17" s="15">
        <v>10</v>
      </c>
      <c r="C17" s="15" t="s">
        <v>100</v>
      </c>
      <c r="D17" s="15">
        <v>1</v>
      </c>
      <c r="E17" s="15" t="s">
        <v>320</v>
      </c>
      <c r="F17" s="15">
        <v>4</v>
      </c>
      <c r="G17" s="30">
        <v>4.1666666666666664E-2</v>
      </c>
      <c r="H17" s="15" t="s">
        <v>13</v>
      </c>
      <c r="I17" s="18"/>
      <c r="J17" s="58" t="s">
        <v>15</v>
      </c>
      <c r="K17" s="39">
        <v>0</v>
      </c>
      <c r="L17" s="45">
        <v>13</v>
      </c>
      <c r="M17" s="39">
        <v>2</v>
      </c>
      <c r="N17" s="39">
        <v>6</v>
      </c>
      <c r="AC17" s="1">
        <v>2</v>
      </c>
      <c r="AD17" s="1">
        <v>0</v>
      </c>
      <c r="AE17" s="1">
        <v>2</v>
      </c>
      <c r="AF17" s="1">
        <f>K17+M17</f>
        <v>2</v>
      </c>
      <c r="AG17" s="1">
        <f>AF17/AC17</f>
        <v>1</v>
      </c>
      <c r="AH17" s="1">
        <f>L17+N17</f>
        <v>19</v>
      </c>
      <c r="AI17" s="1">
        <f>AH17/AC17</f>
        <v>9.5</v>
      </c>
      <c r="AJ17" s="1">
        <f t="shared" si="2"/>
        <v>-17</v>
      </c>
    </row>
    <row r="18" spans="1:36" x14ac:dyDescent="0.25">
      <c r="A18" s="7"/>
      <c r="B18" s="25">
        <v>11</v>
      </c>
      <c r="C18" s="15" t="s">
        <v>150</v>
      </c>
      <c r="D18" s="25">
        <v>4</v>
      </c>
      <c r="E18" s="15" t="s">
        <v>146</v>
      </c>
      <c r="F18" s="15">
        <v>5</v>
      </c>
      <c r="G18" s="30">
        <v>4.1666666666666664E-2</v>
      </c>
      <c r="H18" s="15" t="s">
        <v>1</v>
      </c>
      <c r="I18" s="18"/>
      <c r="J18" s="58" t="s">
        <v>20</v>
      </c>
      <c r="K18" s="39">
        <v>2</v>
      </c>
      <c r="L18" s="45">
        <v>10</v>
      </c>
      <c r="M18" s="39">
        <v>1</v>
      </c>
      <c r="N18" s="39">
        <v>4</v>
      </c>
      <c r="AC18" s="1">
        <v>2</v>
      </c>
      <c r="AD18" s="1">
        <v>0</v>
      </c>
      <c r="AE18" s="1">
        <v>2</v>
      </c>
      <c r="AF18" s="1">
        <f t="shared" ref="AF18:AF20" si="9">K18+M18</f>
        <v>3</v>
      </c>
      <c r="AG18" s="1">
        <f t="shared" ref="AG18:AG20" si="10">AF18/AC18</f>
        <v>1.5</v>
      </c>
      <c r="AH18" s="1">
        <f t="shared" ref="AH18:AH20" si="11">L18+N18</f>
        <v>14</v>
      </c>
      <c r="AI18" s="1">
        <f t="shared" ref="AI18:AI20" si="12">AH18/AC18</f>
        <v>7</v>
      </c>
      <c r="AJ18" s="1">
        <f t="shared" si="2"/>
        <v>-11</v>
      </c>
    </row>
    <row r="19" spans="1:36" x14ac:dyDescent="0.25">
      <c r="B19" s="15">
        <v>12</v>
      </c>
      <c r="C19" s="15" t="s">
        <v>163</v>
      </c>
      <c r="D19" s="25">
        <v>8</v>
      </c>
      <c r="E19" s="15" t="s">
        <v>296</v>
      </c>
      <c r="F19" s="15">
        <v>7</v>
      </c>
      <c r="G19" s="30">
        <v>4.1666666666666664E-2</v>
      </c>
      <c r="H19" s="15" t="s">
        <v>11</v>
      </c>
      <c r="I19" s="18"/>
      <c r="J19" s="58" t="s">
        <v>17</v>
      </c>
      <c r="K19" s="39">
        <v>3</v>
      </c>
      <c r="L19" s="45">
        <v>10</v>
      </c>
      <c r="M19" s="39">
        <v>7</v>
      </c>
      <c r="N19" s="39">
        <v>8</v>
      </c>
      <c r="AC19" s="1">
        <v>2</v>
      </c>
      <c r="AD19" s="1">
        <v>0</v>
      </c>
      <c r="AE19" s="1">
        <v>2</v>
      </c>
      <c r="AF19" s="1">
        <f t="shared" si="9"/>
        <v>10</v>
      </c>
      <c r="AG19" s="1">
        <f t="shared" si="10"/>
        <v>5</v>
      </c>
      <c r="AH19" s="1">
        <f t="shared" si="11"/>
        <v>18</v>
      </c>
      <c r="AI19" s="1">
        <f t="shared" si="12"/>
        <v>9</v>
      </c>
      <c r="AJ19" s="1">
        <f t="shared" si="2"/>
        <v>-8</v>
      </c>
    </row>
    <row r="20" spans="1:36" x14ac:dyDescent="0.25">
      <c r="B20" s="15">
        <v>13</v>
      </c>
      <c r="C20" s="15" t="s">
        <v>58</v>
      </c>
      <c r="D20" s="25">
        <v>13</v>
      </c>
      <c r="E20" s="15" t="s">
        <v>152</v>
      </c>
      <c r="F20" s="15">
        <v>3</v>
      </c>
      <c r="G20" s="30">
        <v>0.66666666666666663</v>
      </c>
      <c r="H20" s="15" t="s">
        <v>10</v>
      </c>
      <c r="I20" s="18"/>
      <c r="J20" s="58" t="s">
        <v>21</v>
      </c>
      <c r="K20" s="39">
        <v>3</v>
      </c>
      <c r="L20" s="45">
        <v>8</v>
      </c>
      <c r="M20" s="39">
        <v>4</v>
      </c>
      <c r="N20" s="39">
        <v>5</v>
      </c>
      <c r="AC20" s="1">
        <v>2</v>
      </c>
      <c r="AD20" s="1">
        <v>0</v>
      </c>
      <c r="AE20" s="1">
        <v>2</v>
      </c>
      <c r="AF20" s="1">
        <f t="shared" si="9"/>
        <v>7</v>
      </c>
      <c r="AG20" s="1">
        <f t="shared" si="10"/>
        <v>3.5</v>
      </c>
      <c r="AH20" s="1">
        <f t="shared" si="11"/>
        <v>13</v>
      </c>
      <c r="AI20" s="1">
        <f t="shared" si="12"/>
        <v>6.5</v>
      </c>
      <c r="AJ20" s="1">
        <f t="shared" si="2"/>
        <v>-6</v>
      </c>
    </row>
    <row r="21" spans="1:36" x14ac:dyDescent="0.25">
      <c r="B21" s="25">
        <v>14</v>
      </c>
      <c r="C21" s="15" t="s">
        <v>147</v>
      </c>
      <c r="D21" s="25">
        <v>7</v>
      </c>
      <c r="E21" s="15" t="s">
        <v>81</v>
      </c>
      <c r="F21" s="15">
        <v>8</v>
      </c>
      <c r="G21" s="30">
        <v>0.66666666666666663</v>
      </c>
      <c r="H21" s="15" t="s">
        <v>13</v>
      </c>
      <c r="I21" s="1"/>
    </row>
    <row r="22" spans="1:36" x14ac:dyDescent="0.25">
      <c r="B22" s="15">
        <v>15</v>
      </c>
      <c r="C22" s="15" t="s">
        <v>145</v>
      </c>
      <c r="D22" s="25">
        <v>8</v>
      </c>
      <c r="E22" s="15" t="s">
        <v>51</v>
      </c>
      <c r="F22" s="15">
        <v>3</v>
      </c>
      <c r="G22" s="30">
        <v>0.66666666666666663</v>
      </c>
      <c r="H22" s="15" t="s">
        <v>1</v>
      </c>
    </row>
    <row r="23" spans="1:36" x14ac:dyDescent="0.25">
      <c r="B23" s="15">
        <v>16</v>
      </c>
      <c r="C23" s="15" t="s">
        <v>154</v>
      </c>
      <c r="D23" s="25">
        <v>9</v>
      </c>
      <c r="E23" s="15" t="s">
        <v>49</v>
      </c>
      <c r="F23" s="15">
        <v>10</v>
      </c>
      <c r="G23" s="30">
        <v>0.66666666666666663</v>
      </c>
      <c r="H23" s="15" t="s">
        <v>11</v>
      </c>
    </row>
    <row r="24" spans="1:36" x14ac:dyDescent="0.25">
      <c r="B24" s="18"/>
      <c r="C24" s="18"/>
      <c r="D24" s="18"/>
      <c r="E24" s="18"/>
      <c r="G24" s="1"/>
      <c r="H24" s="1"/>
    </row>
    <row r="26" spans="1:36" x14ac:dyDescent="0.25">
      <c r="A26" s="6" t="s">
        <v>40</v>
      </c>
      <c r="B26" s="16" t="s">
        <v>60</v>
      </c>
      <c r="C26" s="16" t="s">
        <v>143</v>
      </c>
      <c r="D26" s="16"/>
      <c r="E26" s="16" t="s">
        <v>142</v>
      </c>
      <c r="F26" s="16"/>
      <c r="G26" s="16" t="s">
        <v>4</v>
      </c>
      <c r="H26" s="16" t="s">
        <v>5</v>
      </c>
    </row>
    <row r="27" spans="1:36" x14ac:dyDescent="0.25">
      <c r="B27" s="25">
        <v>17</v>
      </c>
      <c r="C27" s="25" t="s">
        <v>23</v>
      </c>
      <c r="D27" s="25">
        <v>8</v>
      </c>
      <c r="E27" s="15" t="s">
        <v>320</v>
      </c>
      <c r="F27" s="15">
        <v>0</v>
      </c>
      <c r="G27" s="24" t="s">
        <v>292</v>
      </c>
      <c r="H27" s="15" t="s">
        <v>1</v>
      </c>
    </row>
    <row r="28" spans="1:36" x14ac:dyDescent="0.25">
      <c r="B28" s="25">
        <v>18</v>
      </c>
      <c r="C28" s="25" t="s">
        <v>146</v>
      </c>
      <c r="D28" s="25">
        <v>6</v>
      </c>
      <c r="E28" s="25" t="s">
        <v>163</v>
      </c>
      <c r="F28" s="15">
        <v>5</v>
      </c>
      <c r="G28" s="24" t="s">
        <v>292</v>
      </c>
      <c r="H28" s="15" t="s">
        <v>13</v>
      </c>
    </row>
    <row r="29" spans="1:36" x14ac:dyDescent="0.25">
      <c r="B29" s="25">
        <v>19</v>
      </c>
      <c r="C29" s="25" t="s">
        <v>152</v>
      </c>
      <c r="D29" s="25">
        <v>10</v>
      </c>
      <c r="E29" s="25" t="s">
        <v>147</v>
      </c>
      <c r="F29" s="15">
        <v>11</v>
      </c>
      <c r="G29" s="24" t="s">
        <v>292</v>
      </c>
      <c r="H29" s="15" t="s">
        <v>11</v>
      </c>
    </row>
    <row r="30" spans="1:36" x14ac:dyDescent="0.25">
      <c r="B30" s="25">
        <v>20</v>
      </c>
      <c r="C30" s="25" t="s">
        <v>51</v>
      </c>
      <c r="D30" s="25">
        <v>13</v>
      </c>
      <c r="E30" s="25" t="s">
        <v>154</v>
      </c>
      <c r="F30" s="15">
        <v>6</v>
      </c>
      <c r="G30" s="24" t="s">
        <v>292</v>
      </c>
      <c r="H30" s="15" t="s">
        <v>10</v>
      </c>
    </row>
    <row r="33" spans="1:8" x14ac:dyDescent="0.25">
      <c r="A33" s="9" t="s">
        <v>132</v>
      </c>
      <c r="B33" s="16" t="s">
        <v>60</v>
      </c>
      <c r="C33" s="16" t="s">
        <v>143</v>
      </c>
      <c r="D33" s="16"/>
      <c r="E33" s="16" t="s">
        <v>142</v>
      </c>
      <c r="F33" s="16"/>
      <c r="G33" s="16" t="s">
        <v>4</v>
      </c>
      <c r="H33" s="16" t="s">
        <v>5</v>
      </c>
    </row>
    <row r="34" spans="1:8" x14ac:dyDescent="0.25">
      <c r="A34" s="6" t="s">
        <v>42</v>
      </c>
      <c r="B34" s="25">
        <v>21</v>
      </c>
      <c r="C34" s="25" t="s">
        <v>58</v>
      </c>
      <c r="D34" s="25">
        <v>0</v>
      </c>
      <c r="E34" s="25" t="s">
        <v>81</v>
      </c>
      <c r="F34" s="15">
        <v>1</v>
      </c>
      <c r="G34" s="26">
        <v>0.41666666666666669</v>
      </c>
      <c r="H34" s="15" t="s">
        <v>10</v>
      </c>
    </row>
    <row r="35" spans="1:8" x14ac:dyDescent="0.25">
      <c r="B35" s="25">
        <v>22</v>
      </c>
      <c r="C35" s="25" t="s">
        <v>145</v>
      </c>
      <c r="D35" s="25">
        <v>1</v>
      </c>
      <c r="E35" s="25" t="s">
        <v>49</v>
      </c>
      <c r="F35" s="15">
        <v>10</v>
      </c>
      <c r="G35" s="26">
        <v>0.41666666666666669</v>
      </c>
      <c r="H35" s="15" t="s">
        <v>11</v>
      </c>
    </row>
    <row r="36" spans="1:8" x14ac:dyDescent="0.25">
      <c r="B36" s="25">
        <v>23</v>
      </c>
      <c r="C36" s="25" t="s">
        <v>0</v>
      </c>
      <c r="D36" s="25">
        <v>4</v>
      </c>
      <c r="E36" s="25" t="s">
        <v>146</v>
      </c>
      <c r="F36" s="15">
        <v>2</v>
      </c>
      <c r="G36" s="30">
        <v>0.41666666666666669</v>
      </c>
      <c r="H36" s="15" t="s">
        <v>1</v>
      </c>
    </row>
    <row r="37" spans="1:8" x14ac:dyDescent="0.25">
      <c r="B37" s="25">
        <v>24</v>
      </c>
      <c r="C37" s="25" t="s">
        <v>147</v>
      </c>
      <c r="D37" s="25">
        <v>2</v>
      </c>
      <c r="E37" s="25" t="s">
        <v>51</v>
      </c>
      <c r="F37" s="15">
        <v>5</v>
      </c>
      <c r="G37" s="30">
        <v>0.41666666666666669</v>
      </c>
      <c r="H37" s="15" t="s">
        <v>13</v>
      </c>
    </row>
    <row r="40" spans="1:8" x14ac:dyDescent="0.25">
      <c r="B40" s="16" t="s">
        <v>60</v>
      </c>
      <c r="C40" s="16" t="s">
        <v>143</v>
      </c>
      <c r="D40" s="16"/>
      <c r="E40" s="16" t="s">
        <v>142</v>
      </c>
      <c r="F40" s="16"/>
      <c r="G40" s="16" t="s">
        <v>4</v>
      </c>
      <c r="H40" s="16" t="s">
        <v>5</v>
      </c>
    </row>
    <row r="41" spans="1:8" x14ac:dyDescent="0.25">
      <c r="B41" s="25">
        <v>25</v>
      </c>
      <c r="C41" s="25" t="s">
        <v>58</v>
      </c>
      <c r="D41" s="25">
        <v>1</v>
      </c>
      <c r="E41" s="25" t="s">
        <v>145</v>
      </c>
      <c r="F41" s="15">
        <v>10</v>
      </c>
      <c r="G41" s="30">
        <v>0.54166666666666663</v>
      </c>
      <c r="H41" s="15" t="s">
        <v>11</v>
      </c>
    </row>
    <row r="42" spans="1:8" x14ac:dyDescent="0.25">
      <c r="B42" s="25">
        <v>26</v>
      </c>
      <c r="C42" s="25" t="s">
        <v>81</v>
      </c>
      <c r="D42" s="25">
        <v>4</v>
      </c>
      <c r="E42" s="25" t="s">
        <v>49</v>
      </c>
      <c r="F42" s="15">
        <v>6</v>
      </c>
      <c r="G42" s="30">
        <v>0.54166666666666663</v>
      </c>
      <c r="H42" s="15" t="s">
        <v>10</v>
      </c>
    </row>
    <row r="43" spans="1:8" x14ac:dyDescent="0.25">
      <c r="B43" s="18"/>
      <c r="C43" s="18"/>
      <c r="D43" s="18"/>
      <c r="E43" s="18"/>
      <c r="G43" s="70"/>
      <c r="H43" s="1"/>
    </row>
    <row r="44" spans="1:8" x14ac:dyDescent="0.25">
      <c r="B44" s="18"/>
      <c r="C44" s="18"/>
      <c r="D44" s="18"/>
      <c r="E44" s="18"/>
      <c r="G44" s="70"/>
      <c r="H44" s="1"/>
    </row>
    <row r="45" spans="1:8" x14ac:dyDescent="0.25">
      <c r="A45" s="6" t="s">
        <v>45</v>
      </c>
      <c r="B45" s="16" t="s">
        <v>60</v>
      </c>
      <c r="C45" s="16" t="s">
        <v>143</v>
      </c>
      <c r="D45" s="16"/>
      <c r="E45" s="16" t="s">
        <v>142</v>
      </c>
      <c r="F45" s="16"/>
      <c r="G45" s="16" t="s">
        <v>4</v>
      </c>
      <c r="H45" s="16" t="s">
        <v>5</v>
      </c>
    </row>
    <row r="46" spans="1:8" x14ac:dyDescent="0.25">
      <c r="A46" s="5" t="s">
        <v>317</v>
      </c>
      <c r="B46" s="37">
        <v>27</v>
      </c>
      <c r="C46" s="25" t="s">
        <v>0</v>
      </c>
      <c r="D46" s="25">
        <v>4</v>
      </c>
      <c r="E46" s="25" t="s">
        <v>51</v>
      </c>
      <c r="F46" s="15">
        <v>5</v>
      </c>
      <c r="G46" s="26" t="s">
        <v>291</v>
      </c>
      <c r="H46" s="15" t="s">
        <v>11</v>
      </c>
    </row>
    <row r="47" spans="1:8" x14ac:dyDescent="0.25">
      <c r="B47" s="37">
        <v>28</v>
      </c>
      <c r="C47" s="25" t="s">
        <v>145</v>
      </c>
      <c r="D47" s="25">
        <v>12</v>
      </c>
      <c r="E47" s="25" t="s">
        <v>81</v>
      </c>
      <c r="F47" s="15">
        <v>8</v>
      </c>
      <c r="G47" s="26" t="s">
        <v>291</v>
      </c>
      <c r="H47" s="15" t="s">
        <v>10</v>
      </c>
    </row>
    <row r="48" spans="1:8" x14ac:dyDescent="0.25">
      <c r="B48" s="38"/>
      <c r="C48" s="18"/>
      <c r="D48" s="18"/>
      <c r="E48" s="18"/>
      <c r="G48" s="71"/>
      <c r="H48" s="1"/>
    </row>
    <row r="49" spans="1:8" x14ac:dyDescent="0.25">
      <c r="B49" s="18"/>
      <c r="C49" s="18"/>
      <c r="D49" s="18"/>
      <c r="E49" s="18"/>
      <c r="G49" s="1"/>
      <c r="H49" s="1"/>
    </row>
    <row r="50" spans="1:8" x14ac:dyDescent="0.25">
      <c r="A50" s="6" t="s">
        <v>48</v>
      </c>
      <c r="B50" s="16" t="s">
        <v>60</v>
      </c>
      <c r="C50" s="16" t="s">
        <v>143</v>
      </c>
      <c r="D50" s="16"/>
      <c r="E50" s="16" t="s">
        <v>142</v>
      </c>
      <c r="F50" s="16"/>
      <c r="G50" s="16" t="s">
        <v>4</v>
      </c>
      <c r="H50" s="16" t="s">
        <v>5</v>
      </c>
    </row>
    <row r="51" spans="1:8" x14ac:dyDescent="0.25">
      <c r="B51" s="15">
        <v>29</v>
      </c>
      <c r="C51" s="15" t="s">
        <v>49</v>
      </c>
      <c r="D51" s="15">
        <v>2</v>
      </c>
      <c r="E51" s="15" t="s">
        <v>51</v>
      </c>
      <c r="F51" s="15">
        <v>4</v>
      </c>
      <c r="G51" s="26" t="s">
        <v>316</v>
      </c>
      <c r="H51" s="15" t="s">
        <v>10</v>
      </c>
    </row>
    <row r="52" spans="1:8" x14ac:dyDescent="0.25">
      <c r="A52"/>
      <c r="B52"/>
      <c r="C52"/>
      <c r="D52"/>
      <c r="E52"/>
      <c r="F52"/>
      <c r="G52"/>
      <c r="H52"/>
    </row>
    <row r="53" spans="1:8" x14ac:dyDescent="0.25">
      <c r="A53"/>
      <c r="B53"/>
      <c r="C53"/>
      <c r="D53"/>
      <c r="E53"/>
      <c r="F53"/>
      <c r="G53"/>
      <c r="H53"/>
    </row>
    <row r="54" spans="1:8" x14ac:dyDescent="0.25">
      <c r="A54" s="9" t="s">
        <v>134</v>
      </c>
      <c r="B54" s="16" t="s">
        <v>60</v>
      </c>
      <c r="C54" s="16" t="s">
        <v>143</v>
      </c>
      <c r="D54" s="16"/>
      <c r="E54" s="16" t="s">
        <v>142</v>
      </c>
      <c r="F54" s="16"/>
      <c r="G54" s="16" t="s">
        <v>4</v>
      </c>
      <c r="H54" s="16" t="s">
        <v>5</v>
      </c>
    </row>
    <row r="55" spans="1:8" x14ac:dyDescent="0.25">
      <c r="A55" s="3" t="s">
        <v>53</v>
      </c>
      <c r="B55" s="15">
        <v>30</v>
      </c>
      <c r="C55" s="15" t="s">
        <v>49</v>
      </c>
      <c r="D55" s="15">
        <v>4</v>
      </c>
      <c r="E55" s="15" t="s">
        <v>145</v>
      </c>
      <c r="F55" s="15">
        <v>9</v>
      </c>
      <c r="G55" s="26">
        <v>0.41666666666666669</v>
      </c>
      <c r="H55" s="15" t="s">
        <v>10</v>
      </c>
    </row>
    <row r="56" spans="1:8" x14ac:dyDescent="0.25">
      <c r="A56"/>
      <c r="B56"/>
      <c r="C56"/>
      <c r="D56"/>
      <c r="E56"/>
      <c r="F56"/>
      <c r="G56"/>
      <c r="H56"/>
    </row>
    <row r="57" spans="1:8" x14ac:dyDescent="0.25">
      <c r="A57"/>
      <c r="B57"/>
      <c r="C57"/>
      <c r="D57"/>
      <c r="E57"/>
      <c r="F57"/>
      <c r="G57"/>
      <c r="H57"/>
    </row>
    <row r="58" spans="1:8" x14ac:dyDescent="0.25">
      <c r="A58" s="3" t="s">
        <v>112</v>
      </c>
      <c r="B58" s="16" t="s">
        <v>60</v>
      </c>
      <c r="C58" s="16" t="s">
        <v>143</v>
      </c>
      <c r="D58" s="16"/>
      <c r="E58" s="16" t="s">
        <v>142</v>
      </c>
      <c r="F58" s="16"/>
      <c r="G58" s="16" t="s">
        <v>4</v>
      </c>
      <c r="H58" s="16" t="s">
        <v>5</v>
      </c>
    </row>
    <row r="59" spans="1:8" x14ac:dyDescent="0.25">
      <c r="A59"/>
      <c r="B59" s="15">
        <v>31</v>
      </c>
      <c r="C59" s="15" t="s">
        <v>145</v>
      </c>
      <c r="D59" s="15">
        <v>7</v>
      </c>
      <c r="E59" s="15" t="s">
        <v>51</v>
      </c>
      <c r="F59" s="15">
        <v>5</v>
      </c>
      <c r="G59" s="26">
        <v>0.55208333333333337</v>
      </c>
      <c r="H59" s="15" t="s">
        <v>10</v>
      </c>
    </row>
    <row r="62" spans="1:8" ht="18.75" x14ac:dyDescent="0.3">
      <c r="B62" s="29" t="s">
        <v>428</v>
      </c>
    </row>
  </sheetData>
  <phoneticPr fontId="2" type="noConversion"/>
  <printOptions horizontalCentered="1" verticalCentered="1"/>
  <pageMargins left="0.70866141732283472" right="0.70866141732283472" top="0.74803149606299213" bottom="0.74803149606299213" header="0.31496062992125984" footer="0.31496062992125984"/>
  <pageSetup scale="39" orientation="portrait" horizontalDpi="4294967292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C26400-07A1-4EFB-BFBB-4FCA1FC94A74}">
  <dimension ref="A1:AD347"/>
  <sheetViews>
    <sheetView showGridLines="0" zoomScaleNormal="100" workbookViewId="0"/>
  </sheetViews>
  <sheetFormatPr defaultRowHeight="15" x14ac:dyDescent="0.25"/>
  <cols>
    <col min="3" max="3" width="21.140625" style="58" customWidth="1"/>
    <col min="4" max="21" width="4.7109375" style="1" customWidth="1"/>
    <col min="22" max="22" width="12.28515625" style="1" customWidth="1"/>
    <col min="23" max="30" width="7.7109375" customWidth="1"/>
  </cols>
  <sheetData>
    <row r="1" spans="1:30" ht="18.75" x14ac:dyDescent="0.3">
      <c r="A1" t="s">
        <v>311</v>
      </c>
      <c r="M1" s="10" t="s">
        <v>410</v>
      </c>
    </row>
    <row r="2" spans="1:30" x14ac:dyDescent="0.25">
      <c r="M2" s="1" t="s">
        <v>411</v>
      </c>
    </row>
    <row r="4" spans="1:30" x14ac:dyDescent="0.25">
      <c r="D4" s="19" t="s">
        <v>344</v>
      </c>
      <c r="F4" s="19" t="s">
        <v>345</v>
      </c>
      <c r="H4" s="19" t="s">
        <v>346</v>
      </c>
      <c r="J4" s="19" t="s">
        <v>347</v>
      </c>
      <c r="L4" s="19" t="s">
        <v>348</v>
      </c>
      <c r="N4" s="19" t="s">
        <v>349</v>
      </c>
      <c r="P4" s="19" t="s">
        <v>350</v>
      </c>
      <c r="R4" s="19" t="s">
        <v>351</v>
      </c>
      <c r="T4" s="19" t="s">
        <v>352</v>
      </c>
      <c r="V4" s="18"/>
      <c r="W4" s="3" t="s">
        <v>310</v>
      </c>
      <c r="X4" s="19" t="s">
        <v>159</v>
      </c>
      <c r="Y4" s="19" t="s">
        <v>156</v>
      </c>
      <c r="Z4" s="19" t="s">
        <v>157</v>
      </c>
      <c r="AA4" s="21" t="s">
        <v>161</v>
      </c>
      <c r="AB4" s="19" t="s">
        <v>158</v>
      </c>
      <c r="AC4" s="21" t="s">
        <v>160</v>
      </c>
      <c r="AD4" s="19" t="s">
        <v>162</v>
      </c>
    </row>
    <row r="5" spans="1:30" x14ac:dyDescent="0.25">
      <c r="B5" s="1">
        <v>2016</v>
      </c>
      <c r="C5" s="58" t="s">
        <v>231</v>
      </c>
      <c r="D5" s="34">
        <v>10</v>
      </c>
      <c r="E5" s="43">
        <v>1</v>
      </c>
      <c r="F5" s="34">
        <v>5</v>
      </c>
      <c r="G5" s="43">
        <v>2</v>
      </c>
      <c r="H5" s="34">
        <v>1</v>
      </c>
      <c r="I5" s="43">
        <v>0</v>
      </c>
      <c r="J5" s="36" t="s">
        <v>308</v>
      </c>
      <c r="K5" s="73"/>
      <c r="L5" s="34">
        <v>4</v>
      </c>
      <c r="M5" s="43">
        <v>2</v>
      </c>
      <c r="N5" s="34">
        <v>11</v>
      </c>
      <c r="O5" s="43">
        <v>2</v>
      </c>
      <c r="P5" s="34">
        <v>3</v>
      </c>
      <c r="Q5" s="43">
        <v>2</v>
      </c>
      <c r="R5" s="34">
        <v>4</v>
      </c>
      <c r="S5" s="34">
        <v>2</v>
      </c>
      <c r="V5" s="76" t="s">
        <v>329</v>
      </c>
      <c r="W5" s="1">
        <v>7</v>
      </c>
      <c r="X5" s="1">
        <v>7</v>
      </c>
      <c r="Y5" s="1">
        <v>0</v>
      </c>
      <c r="Z5" s="1">
        <f>D5+F5+H5+L5+N5+P5+R5</f>
        <v>38</v>
      </c>
      <c r="AA5" s="23">
        <f t="shared" ref="AA5:AA68" si="0">Z5/W5</f>
        <v>5.4285714285714288</v>
      </c>
      <c r="AB5" s="1">
        <f>E5+G5+I5+M5+O5+Q5+S5</f>
        <v>11</v>
      </c>
      <c r="AC5" s="23">
        <f t="shared" ref="AC5:AC68" si="1">AB5/W5</f>
        <v>1.5714285714285714</v>
      </c>
      <c r="AD5" s="1">
        <f>Z5-AB5</f>
        <v>27</v>
      </c>
    </row>
    <row r="6" spans="1:30" x14ac:dyDescent="0.25">
      <c r="B6" s="1">
        <v>2012</v>
      </c>
      <c r="C6" s="72" t="s">
        <v>173</v>
      </c>
      <c r="D6" s="34">
        <v>9</v>
      </c>
      <c r="E6" s="43">
        <v>1</v>
      </c>
      <c r="F6" s="34">
        <v>2</v>
      </c>
      <c r="G6" s="43">
        <v>0</v>
      </c>
      <c r="H6" s="34">
        <v>12</v>
      </c>
      <c r="I6" s="43">
        <v>2</v>
      </c>
      <c r="J6" s="34">
        <v>7</v>
      </c>
      <c r="K6" s="43">
        <v>2</v>
      </c>
      <c r="L6" s="34">
        <v>10</v>
      </c>
      <c r="M6" s="43">
        <v>1</v>
      </c>
      <c r="N6" s="34">
        <v>5</v>
      </c>
      <c r="O6" s="43">
        <v>3</v>
      </c>
      <c r="P6" s="36" t="s">
        <v>308</v>
      </c>
      <c r="Q6" s="73"/>
      <c r="R6" s="34">
        <v>5</v>
      </c>
      <c r="S6" s="34">
        <v>4</v>
      </c>
      <c r="V6" s="76" t="s">
        <v>330</v>
      </c>
      <c r="W6" s="18">
        <v>7</v>
      </c>
      <c r="X6" s="18">
        <v>7</v>
      </c>
      <c r="Y6" s="18">
        <v>0</v>
      </c>
      <c r="Z6" s="18">
        <f>+D6+F6+H6+J6+L6+N6+R6</f>
        <v>50</v>
      </c>
      <c r="AA6" s="20">
        <f t="shared" si="0"/>
        <v>7.1428571428571432</v>
      </c>
      <c r="AB6" s="18">
        <f>E6+G6+I6+K6+M6+O6+S6</f>
        <v>13</v>
      </c>
      <c r="AC6" s="20">
        <f t="shared" si="1"/>
        <v>1.8571428571428572</v>
      </c>
      <c r="AD6" s="1">
        <f t="shared" ref="AD6:AD69" si="2">Z6-AB6</f>
        <v>37</v>
      </c>
    </row>
    <row r="7" spans="1:30" x14ac:dyDescent="0.25">
      <c r="B7" s="1">
        <v>2011</v>
      </c>
      <c r="C7" s="58" t="s">
        <v>173</v>
      </c>
      <c r="D7" s="34">
        <v>3</v>
      </c>
      <c r="E7" s="43">
        <v>2</v>
      </c>
      <c r="F7" s="34">
        <v>2</v>
      </c>
      <c r="G7" s="43">
        <v>0</v>
      </c>
      <c r="H7" s="34">
        <v>6</v>
      </c>
      <c r="I7" s="43">
        <v>1</v>
      </c>
      <c r="J7" s="36" t="s">
        <v>308</v>
      </c>
      <c r="K7" s="73"/>
      <c r="L7" s="34">
        <v>12</v>
      </c>
      <c r="M7" s="43">
        <v>0</v>
      </c>
      <c r="N7" s="34">
        <v>5</v>
      </c>
      <c r="O7" s="43">
        <v>1</v>
      </c>
      <c r="P7" s="34">
        <v>6</v>
      </c>
      <c r="Q7" s="43">
        <v>0</v>
      </c>
      <c r="R7" s="34">
        <v>6</v>
      </c>
      <c r="S7" s="34">
        <v>5</v>
      </c>
      <c r="V7" s="76" t="s">
        <v>331</v>
      </c>
      <c r="W7" s="18">
        <v>7</v>
      </c>
      <c r="X7" s="18">
        <v>7</v>
      </c>
      <c r="Y7" s="18">
        <v>0</v>
      </c>
      <c r="Z7" s="18">
        <f>D7+F7+H7+L7+N7+P7+R7</f>
        <v>40</v>
      </c>
      <c r="AA7" s="20">
        <f t="shared" si="0"/>
        <v>5.7142857142857144</v>
      </c>
      <c r="AB7" s="18">
        <f>E7+G7+I7+M7+O7+Q7+S7</f>
        <v>9</v>
      </c>
      <c r="AC7" s="20">
        <f t="shared" si="1"/>
        <v>1.2857142857142858</v>
      </c>
      <c r="AD7" s="1">
        <f t="shared" si="2"/>
        <v>31</v>
      </c>
    </row>
    <row r="8" spans="1:30" x14ac:dyDescent="0.25">
      <c r="B8" s="1">
        <v>2010</v>
      </c>
      <c r="C8" s="58" t="s">
        <v>173</v>
      </c>
      <c r="D8" s="34">
        <v>3</v>
      </c>
      <c r="E8" s="43">
        <v>2</v>
      </c>
      <c r="F8" s="34">
        <v>3</v>
      </c>
      <c r="G8" s="43">
        <v>2</v>
      </c>
      <c r="H8" s="34">
        <v>5</v>
      </c>
      <c r="I8" s="43">
        <v>3</v>
      </c>
      <c r="J8" s="34">
        <v>9</v>
      </c>
      <c r="K8" s="43">
        <v>1</v>
      </c>
      <c r="L8" s="34">
        <v>2</v>
      </c>
      <c r="M8" s="43">
        <v>1</v>
      </c>
      <c r="N8" s="34">
        <v>8</v>
      </c>
      <c r="O8" s="43">
        <v>0</v>
      </c>
      <c r="P8" s="36" t="s">
        <v>308</v>
      </c>
      <c r="Q8" s="73"/>
      <c r="R8" s="34">
        <v>11</v>
      </c>
      <c r="S8" s="46">
        <v>1</v>
      </c>
      <c r="V8" s="76" t="s">
        <v>332</v>
      </c>
      <c r="W8" s="18">
        <v>7</v>
      </c>
      <c r="X8" s="18">
        <v>7</v>
      </c>
      <c r="Y8" s="18">
        <v>0</v>
      </c>
      <c r="Z8" s="18">
        <f>D8+F8+H8+J8+L8+N8+R8</f>
        <v>41</v>
      </c>
      <c r="AA8" s="20">
        <f t="shared" si="0"/>
        <v>5.8571428571428568</v>
      </c>
      <c r="AB8" s="18">
        <f>E8+G8+I8+K8+M8+O8+S8</f>
        <v>10</v>
      </c>
      <c r="AC8" s="20">
        <f t="shared" si="1"/>
        <v>1.4285714285714286</v>
      </c>
      <c r="AD8" s="1">
        <f t="shared" si="2"/>
        <v>31</v>
      </c>
    </row>
    <row r="9" spans="1:30" x14ac:dyDescent="0.25">
      <c r="B9" s="1">
        <v>2018</v>
      </c>
      <c r="C9" s="58" t="s">
        <v>110</v>
      </c>
      <c r="D9" s="34">
        <v>13</v>
      </c>
      <c r="E9" s="43">
        <v>0</v>
      </c>
      <c r="F9" s="34">
        <v>9</v>
      </c>
      <c r="G9" s="43">
        <v>4</v>
      </c>
      <c r="H9" s="34">
        <v>3</v>
      </c>
      <c r="I9" s="43">
        <v>1</v>
      </c>
      <c r="J9" s="34">
        <v>5</v>
      </c>
      <c r="K9" s="43">
        <v>2</v>
      </c>
      <c r="L9" s="63">
        <v>0</v>
      </c>
      <c r="M9" s="67">
        <v>0</v>
      </c>
      <c r="N9" s="36" t="s">
        <v>308</v>
      </c>
      <c r="O9" s="73"/>
      <c r="P9" s="34">
        <v>3</v>
      </c>
      <c r="Q9" s="43">
        <v>1</v>
      </c>
      <c r="R9" s="34">
        <v>2</v>
      </c>
      <c r="S9" s="43">
        <v>0</v>
      </c>
      <c r="T9" s="34">
        <v>5</v>
      </c>
      <c r="U9" s="34">
        <v>1</v>
      </c>
      <c r="V9" s="76" t="s">
        <v>333</v>
      </c>
      <c r="W9" s="18">
        <v>8</v>
      </c>
      <c r="X9" s="18">
        <v>7</v>
      </c>
      <c r="Y9" s="18">
        <v>1</v>
      </c>
      <c r="Z9" s="18">
        <v>40</v>
      </c>
      <c r="AA9" s="18">
        <f t="shared" si="0"/>
        <v>5</v>
      </c>
      <c r="AB9" s="18">
        <f>E9+G9+I9+K9+M9+Q9+S9+U9</f>
        <v>9</v>
      </c>
      <c r="AC9" s="20">
        <f t="shared" si="1"/>
        <v>1.125</v>
      </c>
      <c r="AD9" s="1">
        <f t="shared" si="2"/>
        <v>31</v>
      </c>
    </row>
    <row r="10" spans="1:30" x14ac:dyDescent="0.25">
      <c r="B10" s="1">
        <v>2017</v>
      </c>
      <c r="C10" s="58" t="s">
        <v>110</v>
      </c>
      <c r="D10" s="34">
        <v>2</v>
      </c>
      <c r="E10" s="43">
        <v>0</v>
      </c>
      <c r="F10" s="39">
        <v>4</v>
      </c>
      <c r="G10" s="45">
        <v>11</v>
      </c>
      <c r="H10" s="34">
        <v>4</v>
      </c>
      <c r="I10" s="43">
        <v>1</v>
      </c>
      <c r="J10" s="34">
        <v>4</v>
      </c>
      <c r="K10" s="43">
        <v>3</v>
      </c>
      <c r="L10" s="34">
        <v>7</v>
      </c>
      <c r="M10" s="43">
        <v>0</v>
      </c>
      <c r="N10" s="34">
        <v>16</v>
      </c>
      <c r="O10" s="43">
        <v>6</v>
      </c>
      <c r="P10" s="36" t="s">
        <v>308</v>
      </c>
      <c r="Q10" s="73"/>
      <c r="R10" s="34">
        <v>5</v>
      </c>
      <c r="S10" s="43">
        <v>1</v>
      </c>
      <c r="T10" s="34">
        <v>17</v>
      </c>
      <c r="U10" s="34">
        <v>12</v>
      </c>
      <c r="V10" s="76" t="s">
        <v>334</v>
      </c>
      <c r="W10" s="18">
        <v>8</v>
      </c>
      <c r="X10" s="18">
        <v>7</v>
      </c>
      <c r="Y10" s="18">
        <v>1</v>
      </c>
      <c r="Z10" s="18">
        <f>D10+F10+H10+J10+L10+N10+R10+T10</f>
        <v>59</v>
      </c>
      <c r="AA10" s="20">
        <f t="shared" si="0"/>
        <v>7.375</v>
      </c>
      <c r="AB10" s="18">
        <f>E10+G10+I10+K10+M10+O10+S10+U10</f>
        <v>34</v>
      </c>
      <c r="AC10" s="20">
        <f t="shared" si="1"/>
        <v>4.25</v>
      </c>
      <c r="AD10" s="1">
        <f t="shared" si="2"/>
        <v>25</v>
      </c>
    </row>
    <row r="11" spans="1:30" x14ac:dyDescent="0.25">
      <c r="B11" s="1">
        <v>2009</v>
      </c>
      <c r="C11" s="58" t="s">
        <v>173</v>
      </c>
      <c r="D11" s="34">
        <v>9</v>
      </c>
      <c r="E11" s="43">
        <v>5</v>
      </c>
      <c r="F11" s="39">
        <v>3</v>
      </c>
      <c r="G11" s="45">
        <v>4</v>
      </c>
      <c r="H11" s="34">
        <v>7</v>
      </c>
      <c r="I11" s="43">
        <v>2</v>
      </c>
      <c r="J11" s="34">
        <v>3</v>
      </c>
      <c r="K11" s="43">
        <v>1</v>
      </c>
      <c r="L11" s="34">
        <v>9</v>
      </c>
      <c r="M11" s="43">
        <v>3</v>
      </c>
      <c r="N11" s="34">
        <v>2</v>
      </c>
      <c r="O11" s="43">
        <v>0</v>
      </c>
      <c r="P11" s="36" t="s">
        <v>308</v>
      </c>
      <c r="Q11" s="49"/>
      <c r="R11" s="34">
        <v>1</v>
      </c>
      <c r="S11" s="43">
        <v>0</v>
      </c>
      <c r="T11" s="34">
        <v>6</v>
      </c>
      <c r="U11" s="34">
        <v>1</v>
      </c>
      <c r="V11" s="76" t="s">
        <v>335</v>
      </c>
      <c r="W11" s="18">
        <v>8</v>
      </c>
      <c r="X11" s="18">
        <v>7</v>
      </c>
      <c r="Y11" s="18">
        <v>1</v>
      </c>
      <c r="Z11" s="18">
        <f>D11+F11+H11+J11+L11+N11+R11+T11</f>
        <v>40</v>
      </c>
      <c r="AA11" s="18">
        <f t="shared" si="0"/>
        <v>5</v>
      </c>
      <c r="AB11" s="18">
        <f>E11+G11+I11+K11+M11+O11+S11+U11</f>
        <v>16</v>
      </c>
      <c r="AC11" s="18">
        <f t="shared" si="1"/>
        <v>2</v>
      </c>
      <c r="AD11" s="1">
        <f t="shared" si="2"/>
        <v>24</v>
      </c>
    </row>
    <row r="12" spans="1:30" x14ac:dyDescent="0.25">
      <c r="B12" s="1">
        <v>2013</v>
      </c>
      <c r="C12" s="58" t="s">
        <v>148</v>
      </c>
      <c r="D12" s="34">
        <v>7</v>
      </c>
      <c r="E12" s="43">
        <v>4</v>
      </c>
      <c r="F12" s="34">
        <v>7</v>
      </c>
      <c r="G12" s="43">
        <v>4</v>
      </c>
      <c r="H12" s="39">
        <v>2</v>
      </c>
      <c r="I12" s="45">
        <v>12</v>
      </c>
      <c r="J12" s="34">
        <v>6</v>
      </c>
      <c r="K12" s="43">
        <v>2</v>
      </c>
      <c r="L12" s="34">
        <v>10</v>
      </c>
      <c r="M12" s="43">
        <v>5</v>
      </c>
      <c r="N12" s="34">
        <v>10</v>
      </c>
      <c r="O12" s="43">
        <v>0</v>
      </c>
      <c r="P12" s="34">
        <v>4</v>
      </c>
      <c r="Q12" s="43">
        <v>1</v>
      </c>
      <c r="R12" s="34">
        <v>3</v>
      </c>
      <c r="S12" s="34">
        <v>2</v>
      </c>
      <c r="V12" s="76" t="s">
        <v>336</v>
      </c>
      <c r="W12" s="18">
        <v>8</v>
      </c>
      <c r="X12" s="18">
        <v>7</v>
      </c>
      <c r="Y12" s="18">
        <v>1</v>
      </c>
      <c r="Z12" s="18">
        <f>D12+F12+H12+J12+L12+N12+P12+R12</f>
        <v>49</v>
      </c>
      <c r="AA12" s="20">
        <f t="shared" si="0"/>
        <v>6.125</v>
      </c>
      <c r="AB12" s="18">
        <f>E12+G12+I12+K12+M12+O12+Q12+S12</f>
        <v>30</v>
      </c>
      <c r="AC12" s="20">
        <f t="shared" si="1"/>
        <v>3.75</v>
      </c>
      <c r="AD12" s="1">
        <f t="shared" si="2"/>
        <v>19</v>
      </c>
    </row>
    <row r="13" spans="1:30" x14ac:dyDescent="0.25">
      <c r="B13" s="5">
        <v>2023</v>
      </c>
      <c r="C13" s="58" t="s">
        <v>23</v>
      </c>
      <c r="D13" s="34">
        <v>14</v>
      </c>
      <c r="E13" s="43">
        <v>0</v>
      </c>
      <c r="F13" s="34">
        <v>12</v>
      </c>
      <c r="G13" s="43">
        <v>0</v>
      </c>
      <c r="H13" s="34">
        <v>13</v>
      </c>
      <c r="I13" s="43">
        <v>2</v>
      </c>
      <c r="J13" s="36" t="s">
        <v>308</v>
      </c>
      <c r="K13" s="73"/>
      <c r="L13" s="34">
        <v>6</v>
      </c>
      <c r="M13" s="43">
        <v>2</v>
      </c>
      <c r="N13" s="36" t="s">
        <v>308</v>
      </c>
      <c r="O13" s="73"/>
      <c r="P13" s="34">
        <v>10</v>
      </c>
      <c r="Q13" s="43">
        <v>0</v>
      </c>
      <c r="R13" s="34">
        <v>6</v>
      </c>
      <c r="S13" s="34">
        <v>0</v>
      </c>
      <c r="V13" s="76" t="s">
        <v>337</v>
      </c>
      <c r="W13" s="1">
        <v>6</v>
      </c>
      <c r="X13" s="1">
        <v>6</v>
      </c>
      <c r="Y13" s="1">
        <v>0</v>
      </c>
      <c r="Z13" s="1">
        <f>D13+F13+H13+L13+P13+R13</f>
        <v>61</v>
      </c>
      <c r="AA13" s="23">
        <f t="shared" si="0"/>
        <v>10.166666666666666</v>
      </c>
      <c r="AB13" s="1">
        <f>E13+G13+I13+M13+Q13+S13</f>
        <v>4</v>
      </c>
      <c r="AC13" s="23">
        <f t="shared" si="1"/>
        <v>0.66666666666666663</v>
      </c>
      <c r="AD13" s="1">
        <f t="shared" si="2"/>
        <v>57</v>
      </c>
    </row>
    <row r="14" spans="1:30" x14ac:dyDescent="0.25">
      <c r="B14" s="18">
        <v>2024</v>
      </c>
      <c r="C14" s="58" t="s">
        <v>145</v>
      </c>
      <c r="D14" s="34">
        <v>8</v>
      </c>
      <c r="E14" s="43">
        <v>3</v>
      </c>
      <c r="F14" s="34">
        <v>8</v>
      </c>
      <c r="G14" s="43">
        <v>3</v>
      </c>
      <c r="H14" s="5"/>
      <c r="I14" s="5"/>
      <c r="J14" s="39">
        <v>1</v>
      </c>
      <c r="K14" s="45">
        <v>10</v>
      </c>
      <c r="L14" s="34">
        <v>10</v>
      </c>
      <c r="M14" s="43">
        <v>1</v>
      </c>
      <c r="N14" s="34">
        <v>12</v>
      </c>
      <c r="O14" s="43">
        <v>8</v>
      </c>
      <c r="P14" s="36" t="s">
        <v>308</v>
      </c>
      <c r="Q14" s="73"/>
      <c r="R14" s="34">
        <v>9</v>
      </c>
      <c r="S14" s="43">
        <v>4</v>
      </c>
      <c r="T14" s="34">
        <v>7</v>
      </c>
      <c r="U14" s="34">
        <v>5</v>
      </c>
      <c r="V14" s="76" t="s">
        <v>338</v>
      </c>
      <c r="W14" s="1">
        <v>7</v>
      </c>
      <c r="X14" s="1">
        <v>6</v>
      </c>
      <c r="Y14" s="1">
        <v>1</v>
      </c>
      <c r="Z14" s="1">
        <f>D14+F14+J14+L14+N14+R14+T14</f>
        <v>55</v>
      </c>
      <c r="AA14" s="23">
        <f t="shared" si="0"/>
        <v>7.8571428571428568</v>
      </c>
      <c r="AB14" s="1">
        <f>E14+G14+K14+M14+O14+S14+U14</f>
        <v>34</v>
      </c>
      <c r="AC14" s="23">
        <f t="shared" si="1"/>
        <v>4.8571428571428568</v>
      </c>
      <c r="AD14" s="1">
        <f t="shared" si="2"/>
        <v>21</v>
      </c>
    </row>
    <row r="15" spans="1:30" x14ac:dyDescent="0.25">
      <c r="B15" s="1">
        <v>2022</v>
      </c>
      <c r="C15" s="58" t="s">
        <v>23</v>
      </c>
      <c r="D15" s="34">
        <v>8</v>
      </c>
      <c r="E15" s="43">
        <v>1</v>
      </c>
      <c r="F15" s="34">
        <v>3</v>
      </c>
      <c r="G15" s="43">
        <v>2</v>
      </c>
      <c r="H15" s="34">
        <v>13</v>
      </c>
      <c r="I15" s="43">
        <v>0</v>
      </c>
      <c r="J15" s="36" t="s">
        <v>308</v>
      </c>
      <c r="K15" s="73"/>
      <c r="L15" s="34">
        <v>13</v>
      </c>
      <c r="M15" s="43">
        <v>3</v>
      </c>
      <c r="N15" s="34">
        <v>5</v>
      </c>
      <c r="O15" s="43">
        <v>4</v>
      </c>
      <c r="P15" s="36" t="s">
        <v>308</v>
      </c>
      <c r="Q15" s="73"/>
      <c r="R15" s="39">
        <v>8</v>
      </c>
      <c r="S15" s="45">
        <v>16</v>
      </c>
      <c r="T15" s="46">
        <v>10</v>
      </c>
      <c r="U15" s="46">
        <v>5</v>
      </c>
      <c r="V15" s="76" t="s">
        <v>339</v>
      </c>
      <c r="W15" s="1">
        <v>7</v>
      </c>
      <c r="X15" s="1">
        <v>6</v>
      </c>
      <c r="Y15" s="1">
        <v>1</v>
      </c>
      <c r="Z15" s="1">
        <f>D15+F15+H15+L15+N15+R15+T15</f>
        <v>60</v>
      </c>
      <c r="AA15" s="23">
        <f t="shared" si="0"/>
        <v>8.5714285714285712</v>
      </c>
      <c r="AB15" s="1">
        <f>E15+G15+I15+M15+O15+S15+U15</f>
        <v>31</v>
      </c>
      <c r="AC15" s="23">
        <f t="shared" si="1"/>
        <v>4.4285714285714288</v>
      </c>
      <c r="AD15" s="1">
        <f t="shared" si="2"/>
        <v>29</v>
      </c>
    </row>
    <row r="16" spans="1:30" x14ac:dyDescent="0.25">
      <c r="B16" s="1">
        <v>2019</v>
      </c>
      <c r="C16" s="58" t="s">
        <v>51</v>
      </c>
      <c r="D16" s="34">
        <v>7</v>
      </c>
      <c r="E16" s="43">
        <v>4</v>
      </c>
      <c r="F16" s="36" t="s">
        <v>308</v>
      </c>
      <c r="G16" s="73"/>
      <c r="H16" s="34">
        <v>5</v>
      </c>
      <c r="I16" s="43">
        <v>3</v>
      </c>
      <c r="J16" s="34">
        <v>7</v>
      </c>
      <c r="K16" s="43">
        <v>6</v>
      </c>
      <c r="L16" s="34">
        <v>7</v>
      </c>
      <c r="M16" s="43">
        <v>4</v>
      </c>
      <c r="N16" s="34">
        <v>6</v>
      </c>
      <c r="O16" s="43">
        <v>1</v>
      </c>
      <c r="P16" s="36" t="s">
        <v>308</v>
      </c>
      <c r="Q16" s="73"/>
      <c r="R16" s="39">
        <v>3</v>
      </c>
      <c r="S16" s="45">
        <v>4</v>
      </c>
      <c r="T16" s="34">
        <v>1</v>
      </c>
      <c r="U16" s="34">
        <v>0</v>
      </c>
      <c r="V16" s="76" t="s">
        <v>340</v>
      </c>
      <c r="W16" s="1">
        <v>7</v>
      </c>
      <c r="X16" s="1">
        <v>6</v>
      </c>
      <c r="Y16" s="1">
        <v>1</v>
      </c>
      <c r="Z16" s="1">
        <f>D16+H16+J16+L16+N16+R16+T16</f>
        <v>36</v>
      </c>
      <c r="AA16" s="23">
        <f t="shared" si="0"/>
        <v>5.1428571428571432</v>
      </c>
      <c r="AB16" s="1">
        <f>E16+I16+K16+M16+O16+S16+U16</f>
        <v>22</v>
      </c>
      <c r="AC16" s="23">
        <f t="shared" si="1"/>
        <v>3.1428571428571428</v>
      </c>
      <c r="AD16" s="1">
        <f t="shared" si="2"/>
        <v>14</v>
      </c>
    </row>
    <row r="17" spans="2:30" x14ac:dyDescent="0.25">
      <c r="B17" s="1">
        <v>2015</v>
      </c>
      <c r="C17" s="58" t="s">
        <v>358</v>
      </c>
      <c r="D17" s="34">
        <v>6</v>
      </c>
      <c r="E17" s="43">
        <v>0</v>
      </c>
      <c r="F17" s="34">
        <v>4</v>
      </c>
      <c r="G17" s="43">
        <v>0</v>
      </c>
      <c r="H17" s="39">
        <v>0</v>
      </c>
      <c r="I17" s="45">
        <v>7</v>
      </c>
      <c r="J17" s="36" t="s">
        <v>308</v>
      </c>
      <c r="K17" s="73"/>
      <c r="L17" s="34">
        <v>4</v>
      </c>
      <c r="M17" s="43">
        <v>1</v>
      </c>
      <c r="N17" s="34">
        <v>6</v>
      </c>
      <c r="O17" s="43">
        <v>3</v>
      </c>
      <c r="P17" s="34">
        <v>4</v>
      </c>
      <c r="Q17" s="43">
        <v>3</v>
      </c>
      <c r="R17" s="34">
        <v>4</v>
      </c>
      <c r="S17" s="34">
        <v>0</v>
      </c>
      <c r="V17" s="76" t="s">
        <v>340</v>
      </c>
      <c r="W17" s="18">
        <v>7</v>
      </c>
      <c r="X17" s="18">
        <v>6</v>
      </c>
      <c r="Y17" s="18">
        <v>1</v>
      </c>
      <c r="Z17" s="18">
        <f>D17+F17+H17+L17+N17+P17+R17</f>
        <v>28</v>
      </c>
      <c r="AA17" s="18">
        <f t="shared" si="0"/>
        <v>4</v>
      </c>
      <c r="AB17" s="18">
        <f>E17+G17+I17+M17+O17+Q17+S17</f>
        <v>14</v>
      </c>
      <c r="AC17" s="18">
        <f t="shared" si="1"/>
        <v>2</v>
      </c>
      <c r="AD17" s="1">
        <f t="shared" si="2"/>
        <v>14</v>
      </c>
    </row>
    <row r="18" spans="2:30" x14ac:dyDescent="0.25">
      <c r="B18" s="1">
        <v>2014</v>
      </c>
      <c r="C18" s="58" t="s">
        <v>358</v>
      </c>
      <c r="D18" s="34">
        <v>10</v>
      </c>
      <c r="E18" s="43">
        <v>0</v>
      </c>
      <c r="F18" s="34">
        <v>7</v>
      </c>
      <c r="G18" s="43">
        <v>2</v>
      </c>
      <c r="H18" s="34">
        <v>9</v>
      </c>
      <c r="I18" s="43">
        <v>5</v>
      </c>
      <c r="J18" s="34">
        <v>2</v>
      </c>
      <c r="K18" s="43">
        <v>1</v>
      </c>
      <c r="L18" s="34">
        <v>4</v>
      </c>
      <c r="M18" s="43">
        <v>0</v>
      </c>
      <c r="N18" s="36" t="s">
        <v>308</v>
      </c>
      <c r="O18" s="73"/>
      <c r="P18" s="39">
        <v>0</v>
      </c>
      <c r="Q18" s="45">
        <v>3</v>
      </c>
      <c r="R18" s="36" t="s">
        <v>308</v>
      </c>
      <c r="S18" s="73"/>
      <c r="T18" s="34">
        <v>7</v>
      </c>
      <c r="U18" s="34">
        <v>1</v>
      </c>
      <c r="V18" s="76" t="s">
        <v>341</v>
      </c>
      <c r="W18" s="18">
        <v>7</v>
      </c>
      <c r="X18" s="18">
        <v>6</v>
      </c>
      <c r="Y18" s="18">
        <v>1</v>
      </c>
      <c r="Z18" s="18">
        <f>D18+F18+H18+J18+L18+P18+T18</f>
        <v>39</v>
      </c>
      <c r="AA18" s="20">
        <f t="shared" si="0"/>
        <v>5.5714285714285712</v>
      </c>
      <c r="AB18" s="18">
        <f>E18+G18+I18+K18+M18+Q18+U18</f>
        <v>12</v>
      </c>
      <c r="AC18" s="20">
        <f t="shared" si="1"/>
        <v>1.7142857142857142</v>
      </c>
      <c r="AD18" s="1">
        <f t="shared" si="2"/>
        <v>27</v>
      </c>
    </row>
    <row r="19" spans="2:30" x14ac:dyDescent="0.25">
      <c r="B19" s="1">
        <v>2005</v>
      </c>
      <c r="C19" s="58" t="s">
        <v>0</v>
      </c>
      <c r="D19" s="39">
        <v>1</v>
      </c>
      <c r="E19" s="45">
        <v>2</v>
      </c>
      <c r="F19" s="34">
        <v>5</v>
      </c>
      <c r="G19" s="43">
        <v>4</v>
      </c>
      <c r="H19" s="34">
        <v>4</v>
      </c>
      <c r="I19" s="43">
        <v>2</v>
      </c>
      <c r="J19" s="36" t="s">
        <v>309</v>
      </c>
      <c r="K19" s="49"/>
      <c r="L19" s="34">
        <v>4</v>
      </c>
      <c r="M19" s="43">
        <v>2</v>
      </c>
      <c r="N19" s="34">
        <v>12</v>
      </c>
      <c r="O19" s="43">
        <v>9</v>
      </c>
      <c r="P19" s="34">
        <v>5</v>
      </c>
      <c r="Q19" s="43">
        <v>1</v>
      </c>
      <c r="R19" s="34">
        <v>8</v>
      </c>
      <c r="S19" s="34">
        <v>4</v>
      </c>
      <c r="V19" s="76" t="s">
        <v>342</v>
      </c>
      <c r="W19" s="18">
        <v>7</v>
      </c>
      <c r="X19" s="19">
        <v>6</v>
      </c>
      <c r="Y19" s="18">
        <v>1</v>
      </c>
      <c r="Z19" s="18">
        <f>D19+F19+H19+L19+N19+P19+R19</f>
        <v>39</v>
      </c>
      <c r="AA19" s="20">
        <f t="shared" si="0"/>
        <v>5.5714285714285712</v>
      </c>
      <c r="AB19" s="18">
        <f>E19+G19+I19+M19+O19+Q19+S19</f>
        <v>24</v>
      </c>
      <c r="AC19" s="20">
        <f t="shared" si="1"/>
        <v>3.4285714285714284</v>
      </c>
      <c r="AD19" s="1">
        <f t="shared" si="2"/>
        <v>15</v>
      </c>
    </row>
    <row r="20" spans="2:30" x14ac:dyDescent="0.25">
      <c r="B20" s="1">
        <v>2004</v>
      </c>
      <c r="C20" s="58" t="s">
        <v>81</v>
      </c>
      <c r="D20" s="36" t="s">
        <v>309</v>
      </c>
      <c r="E20" s="49"/>
      <c r="F20" s="34">
        <v>2</v>
      </c>
      <c r="G20" s="43">
        <v>1</v>
      </c>
      <c r="H20" s="34">
        <v>5</v>
      </c>
      <c r="I20" s="43">
        <v>3</v>
      </c>
      <c r="J20" s="34">
        <v>3</v>
      </c>
      <c r="K20" s="43">
        <v>2</v>
      </c>
      <c r="L20" s="46">
        <v>4</v>
      </c>
      <c r="M20" s="54">
        <v>3</v>
      </c>
      <c r="N20" s="41">
        <v>1</v>
      </c>
      <c r="O20" s="53">
        <v>5</v>
      </c>
      <c r="P20" s="34">
        <v>2</v>
      </c>
      <c r="Q20" s="43">
        <v>0</v>
      </c>
      <c r="R20" s="34">
        <v>4</v>
      </c>
      <c r="S20" s="34">
        <v>3</v>
      </c>
      <c r="V20" s="76" t="s">
        <v>343</v>
      </c>
      <c r="W20" s="18">
        <v>7</v>
      </c>
      <c r="X20" s="18">
        <v>6</v>
      </c>
      <c r="Y20" s="18">
        <v>1</v>
      </c>
      <c r="Z20" s="18">
        <f>F20+H20+J20+L20+N20+P20+R20</f>
        <v>21</v>
      </c>
      <c r="AA20" s="20">
        <f t="shared" si="0"/>
        <v>3</v>
      </c>
      <c r="AB20" s="18">
        <f>G20+I20+K20+M20+O20+Q20+S20</f>
        <v>17</v>
      </c>
      <c r="AC20" s="20">
        <f t="shared" si="1"/>
        <v>2.4285714285714284</v>
      </c>
      <c r="AD20" s="1">
        <f t="shared" si="2"/>
        <v>4</v>
      </c>
    </row>
    <row r="21" spans="2:30" x14ac:dyDescent="0.25">
      <c r="B21" s="1">
        <v>2022</v>
      </c>
      <c r="C21" s="58" t="s">
        <v>51</v>
      </c>
      <c r="D21" s="34">
        <v>3</v>
      </c>
      <c r="E21" s="43">
        <v>0</v>
      </c>
      <c r="F21" s="34">
        <v>11</v>
      </c>
      <c r="G21" s="43">
        <v>3</v>
      </c>
      <c r="H21" s="39">
        <v>0</v>
      </c>
      <c r="I21" s="45">
        <v>4</v>
      </c>
      <c r="J21" s="34">
        <v>17</v>
      </c>
      <c r="K21" s="43">
        <v>0</v>
      </c>
      <c r="L21" s="34">
        <v>15</v>
      </c>
      <c r="M21" s="43">
        <v>0</v>
      </c>
      <c r="N21" s="36" t="s">
        <v>308</v>
      </c>
      <c r="O21" s="73"/>
      <c r="P21" s="46">
        <v>6</v>
      </c>
      <c r="Q21" s="54">
        <v>0</v>
      </c>
      <c r="R21" s="46">
        <v>16</v>
      </c>
      <c r="S21" s="54">
        <v>8</v>
      </c>
      <c r="T21" s="39">
        <v>5</v>
      </c>
      <c r="U21" s="39">
        <v>10</v>
      </c>
      <c r="V21" s="19"/>
      <c r="W21" s="1">
        <v>8</v>
      </c>
      <c r="X21" s="1">
        <v>6</v>
      </c>
      <c r="Y21" s="1">
        <v>2</v>
      </c>
      <c r="Z21" s="1">
        <f>D21+F21+H21+J21+L21+P21+R21+T21</f>
        <v>73</v>
      </c>
      <c r="AA21" s="23">
        <f t="shared" si="0"/>
        <v>9.125</v>
      </c>
      <c r="AB21" s="1">
        <f>E21+G21+I21+K21+M21+Q21+S21+U21</f>
        <v>25</v>
      </c>
      <c r="AC21" s="23">
        <f t="shared" si="1"/>
        <v>3.125</v>
      </c>
      <c r="AD21" s="1">
        <f t="shared" si="2"/>
        <v>48</v>
      </c>
    </row>
    <row r="22" spans="2:30" x14ac:dyDescent="0.25">
      <c r="B22" s="1">
        <v>2019</v>
      </c>
      <c r="C22" s="58" t="s">
        <v>154</v>
      </c>
      <c r="D22" s="34">
        <v>6</v>
      </c>
      <c r="E22" s="43">
        <v>0</v>
      </c>
      <c r="F22" s="34">
        <v>10</v>
      </c>
      <c r="G22" s="43">
        <v>0</v>
      </c>
      <c r="H22" s="34">
        <v>2</v>
      </c>
      <c r="I22" s="43">
        <v>1</v>
      </c>
      <c r="J22" s="36" t="s">
        <v>308</v>
      </c>
      <c r="K22" s="73"/>
      <c r="L22" s="39">
        <v>4</v>
      </c>
      <c r="M22" s="45">
        <v>7</v>
      </c>
      <c r="N22" s="34">
        <v>7</v>
      </c>
      <c r="O22" s="43">
        <v>2</v>
      </c>
      <c r="P22" s="34">
        <v>1</v>
      </c>
      <c r="Q22" s="43">
        <v>0</v>
      </c>
      <c r="R22" s="34">
        <v>4</v>
      </c>
      <c r="S22" s="43">
        <v>3</v>
      </c>
      <c r="T22" s="39">
        <v>0</v>
      </c>
      <c r="U22" s="39">
        <v>1</v>
      </c>
      <c r="V22" s="19"/>
      <c r="W22" s="1">
        <v>8</v>
      </c>
      <c r="X22" s="1">
        <v>6</v>
      </c>
      <c r="Y22" s="1">
        <v>2</v>
      </c>
      <c r="Z22" s="1">
        <f>D22+F22+H22+L22+N22+P22+R22+T22</f>
        <v>34</v>
      </c>
      <c r="AA22" s="23">
        <f t="shared" si="0"/>
        <v>4.25</v>
      </c>
      <c r="AB22" s="1">
        <f>E22+G22+I22+M22+O22+Q22+S22+U22</f>
        <v>14</v>
      </c>
      <c r="AC22" s="23">
        <f t="shared" si="1"/>
        <v>1.75</v>
      </c>
      <c r="AD22" s="1">
        <f t="shared" si="2"/>
        <v>20</v>
      </c>
    </row>
    <row r="23" spans="2:30" x14ac:dyDescent="0.25">
      <c r="B23" s="1">
        <v>2017</v>
      </c>
      <c r="C23" s="58" t="s">
        <v>266</v>
      </c>
      <c r="D23" s="34">
        <v>10</v>
      </c>
      <c r="E23" s="43">
        <v>1</v>
      </c>
      <c r="F23" s="34">
        <v>9</v>
      </c>
      <c r="G23" s="43">
        <v>8</v>
      </c>
      <c r="H23" s="34">
        <v>15</v>
      </c>
      <c r="I23" s="43">
        <v>0</v>
      </c>
      <c r="J23" s="39">
        <v>4</v>
      </c>
      <c r="K23" s="45">
        <v>5</v>
      </c>
      <c r="L23" s="34">
        <v>4</v>
      </c>
      <c r="M23" s="43">
        <v>0</v>
      </c>
      <c r="N23" s="34">
        <v>6</v>
      </c>
      <c r="O23" s="43">
        <v>3</v>
      </c>
      <c r="P23" s="34">
        <v>10</v>
      </c>
      <c r="Q23" s="43">
        <v>9</v>
      </c>
      <c r="R23" s="36" t="s">
        <v>308</v>
      </c>
      <c r="S23" s="73"/>
      <c r="T23" s="39">
        <v>12</v>
      </c>
      <c r="U23" s="39">
        <v>17</v>
      </c>
      <c r="V23" s="19"/>
      <c r="W23" s="18">
        <v>8</v>
      </c>
      <c r="X23" s="18">
        <v>6</v>
      </c>
      <c r="Y23" s="18">
        <v>2</v>
      </c>
      <c r="Z23" s="18">
        <f>D23+F23+H23+J23+L23+N23+P23+T23</f>
        <v>70</v>
      </c>
      <c r="AA23" s="20">
        <f t="shared" si="0"/>
        <v>8.75</v>
      </c>
      <c r="AB23" s="18">
        <f>E23+G23+I23+K23+M23+O23+Q23+U23</f>
        <v>43</v>
      </c>
      <c r="AC23" s="20">
        <f t="shared" si="1"/>
        <v>5.375</v>
      </c>
      <c r="AD23" s="1">
        <f t="shared" si="2"/>
        <v>27</v>
      </c>
    </row>
    <row r="24" spans="2:30" x14ac:dyDescent="0.25">
      <c r="B24" s="1">
        <v>2014</v>
      </c>
      <c r="C24" s="58" t="s">
        <v>266</v>
      </c>
      <c r="D24" s="34">
        <v>3</v>
      </c>
      <c r="E24" s="43">
        <v>0</v>
      </c>
      <c r="F24" s="34">
        <v>7</v>
      </c>
      <c r="G24" s="43">
        <v>1</v>
      </c>
      <c r="H24" s="39">
        <v>5</v>
      </c>
      <c r="I24" s="45">
        <v>9</v>
      </c>
      <c r="J24" s="36" t="s">
        <v>308</v>
      </c>
      <c r="K24" s="73"/>
      <c r="L24" s="34">
        <v>7</v>
      </c>
      <c r="M24" s="43">
        <v>1</v>
      </c>
      <c r="N24" s="34">
        <v>6</v>
      </c>
      <c r="O24" s="43">
        <v>2</v>
      </c>
      <c r="P24" s="34">
        <v>3</v>
      </c>
      <c r="Q24" s="43">
        <v>0</v>
      </c>
      <c r="R24" s="34">
        <v>5</v>
      </c>
      <c r="S24" s="43">
        <v>4</v>
      </c>
      <c r="T24" s="39">
        <v>1</v>
      </c>
      <c r="U24" s="39">
        <v>7</v>
      </c>
      <c r="V24" s="19"/>
      <c r="W24" s="18">
        <v>8</v>
      </c>
      <c r="X24" s="18">
        <v>6</v>
      </c>
      <c r="Y24" s="18">
        <v>2</v>
      </c>
      <c r="Z24" s="18">
        <f>D24+F24+H24+L24+N24+P24+R24+T24</f>
        <v>37</v>
      </c>
      <c r="AA24" s="20">
        <f t="shared" si="0"/>
        <v>4.625</v>
      </c>
      <c r="AB24" s="18">
        <f>E24+G24+I24+M24+O24+Q24+S24+U24</f>
        <v>24</v>
      </c>
      <c r="AC24" s="18">
        <f t="shared" si="1"/>
        <v>3</v>
      </c>
      <c r="AD24" s="1">
        <f t="shared" si="2"/>
        <v>13</v>
      </c>
    </row>
    <row r="25" spans="2:30" x14ac:dyDescent="0.25">
      <c r="B25" s="1">
        <v>2012</v>
      </c>
      <c r="C25" s="72" t="s">
        <v>232</v>
      </c>
      <c r="D25" s="34">
        <v>4</v>
      </c>
      <c r="E25" s="43">
        <v>3</v>
      </c>
      <c r="F25" s="39">
        <v>2</v>
      </c>
      <c r="G25" s="45">
        <v>3</v>
      </c>
      <c r="H25" s="34">
        <v>7</v>
      </c>
      <c r="I25" s="43">
        <v>2</v>
      </c>
      <c r="J25" s="34">
        <v>9</v>
      </c>
      <c r="K25" s="43">
        <v>3</v>
      </c>
      <c r="L25" s="34">
        <v>9</v>
      </c>
      <c r="M25" s="43">
        <v>3</v>
      </c>
      <c r="N25" s="34">
        <v>6</v>
      </c>
      <c r="O25" s="43">
        <v>3</v>
      </c>
      <c r="P25" s="34">
        <v>6</v>
      </c>
      <c r="Q25" s="43">
        <v>5</v>
      </c>
      <c r="R25" s="39">
        <v>4</v>
      </c>
      <c r="S25" s="45">
        <v>5</v>
      </c>
      <c r="V25" s="18"/>
      <c r="W25" s="18">
        <v>8</v>
      </c>
      <c r="X25" s="18">
        <v>6</v>
      </c>
      <c r="Y25" s="18">
        <v>2</v>
      </c>
      <c r="Z25" s="18">
        <f>D25+F25+H25+J25+L25+N25+P25+R25</f>
        <v>47</v>
      </c>
      <c r="AA25" s="20">
        <f t="shared" si="0"/>
        <v>5.875</v>
      </c>
      <c r="AB25" s="18">
        <f>E25+G25+I25+K25+M25+O25+Q25+S25</f>
        <v>27</v>
      </c>
      <c r="AC25" s="20">
        <f t="shared" si="1"/>
        <v>3.375</v>
      </c>
      <c r="AD25" s="1">
        <f t="shared" si="2"/>
        <v>20</v>
      </c>
    </row>
    <row r="26" spans="2:30" x14ac:dyDescent="0.25">
      <c r="B26" s="1">
        <v>2009</v>
      </c>
      <c r="C26" s="58" t="s">
        <v>278</v>
      </c>
      <c r="D26" s="34">
        <v>9</v>
      </c>
      <c r="E26" s="43">
        <v>5</v>
      </c>
      <c r="F26" s="34">
        <v>6</v>
      </c>
      <c r="G26" s="43">
        <v>5</v>
      </c>
      <c r="H26" s="34">
        <v>4</v>
      </c>
      <c r="I26" s="43">
        <v>2</v>
      </c>
      <c r="J26" s="34">
        <v>10</v>
      </c>
      <c r="K26" s="43">
        <v>1</v>
      </c>
      <c r="L26" s="34">
        <v>9</v>
      </c>
      <c r="M26" s="43">
        <v>2</v>
      </c>
      <c r="N26" s="36" t="s">
        <v>308</v>
      </c>
      <c r="O26" s="49"/>
      <c r="P26" s="34">
        <v>9</v>
      </c>
      <c r="Q26" s="43">
        <v>5</v>
      </c>
      <c r="R26" s="39">
        <v>0</v>
      </c>
      <c r="S26" s="45">
        <v>4</v>
      </c>
      <c r="T26" s="39">
        <v>1</v>
      </c>
      <c r="U26" s="39">
        <v>6</v>
      </c>
      <c r="V26" s="19"/>
      <c r="W26" s="1">
        <v>8</v>
      </c>
      <c r="X26" s="1">
        <v>6</v>
      </c>
      <c r="Y26" s="1">
        <v>2</v>
      </c>
      <c r="Z26" s="1">
        <f>D26+F26+H26+J26+L26+P26+R26+T26</f>
        <v>48</v>
      </c>
      <c r="AA26" s="1">
        <f t="shared" si="0"/>
        <v>6</v>
      </c>
      <c r="AB26" s="1">
        <f>E26+G26+I26+K26+M26+Q26+S26+U26</f>
        <v>30</v>
      </c>
      <c r="AC26" s="23">
        <f t="shared" si="1"/>
        <v>3.75</v>
      </c>
      <c r="AD26" s="1">
        <f t="shared" si="2"/>
        <v>18</v>
      </c>
    </row>
    <row r="27" spans="2:30" x14ac:dyDescent="0.25">
      <c r="B27" s="18">
        <v>2024</v>
      </c>
      <c r="C27" s="58" t="s">
        <v>51</v>
      </c>
      <c r="D27" s="34">
        <v>3</v>
      </c>
      <c r="E27" s="43">
        <v>0</v>
      </c>
      <c r="F27" s="39">
        <v>3</v>
      </c>
      <c r="G27" s="45">
        <v>8</v>
      </c>
      <c r="H27" s="34">
        <v>13</v>
      </c>
      <c r="I27" s="43">
        <v>6</v>
      </c>
      <c r="J27" s="34">
        <v>5</v>
      </c>
      <c r="K27" s="43">
        <v>2</v>
      </c>
      <c r="L27" s="5"/>
      <c r="M27" s="5"/>
      <c r="N27" s="34">
        <v>5</v>
      </c>
      <c r="O27" s="43">
        <v>4</v>
      </c>
      <c r="P27" s="34">
        <v>4</v>
      </c>
      <c r="Q27" s="43">
        <v>2</v>
      </c>
      <c r="R27" s="36" t="s">
        <v>308</v>
      </c>
      <c r="S27" s="73"/>
      <c r="T27" s="39">
        <v>5</v>
      </c>
      <c r="U27" s="39">
        <v>7</v>
      </c>
      <c r="V27" s="35"/>
      <c r="W27" s="1">
        <v>7</v>
      </c>
      <c r="X27" s="1">
        <v>5</v>
      </c>
      <c r="Y27" s="1">
        <v>2</v>
      </c>
      <c r="Z27" s="1">
        <f>D27+F27+H27+J27+N27+P27+T27</f>
        <v>38</v>
      </c>
      <c r="AA27" s="23">
        <f t="shared" si="0"/>
        <v>5.4285714285714288</v>
      </c>
      <c r="AB27" s="1">
        <f>E27+G27+I27+K27+O27+Q27+U27</f>
        <v>29</v>
      </c>
      <c r="AC27" s="23">
        <f t="shared" si="1"/>
        <v>4.1428571428571432</v>
      </c>
      <c r="AD27" s="1">
        <f t="shared" si="2"/>
        <v>9</v>
      </c>
    </row>
    <row r="28" spans="2:30" x14ac:dyDescent="0.25">
      <c r="B28" s="1">
        <v>2018</v>
      </c>
      <c r="C28" s="58" t="s">
        <v>58</v>
      </c>
      <c r="D28" s="64">
        <v>0</v>
      </c>
      <c r="E28" s="66">
        <v>0</v>
      </c>
      <c r="F28" s="34">
        <v>5</v>
      </c>
      <c r="G28" s="43">
        <v>1</v>
      </c>
      <c r="H28" s="34">
        <v>10</v>
      </c>
      <c r="I28" s="43">
        <v>5</v>
      </c>
      <c r="J28" s="36" t="s">
        <v>308</v>
      </c>
      <c r="K28" s="73"/>
      <c r="L28" s="64">
        <v>0</v>
      </c>
      <c r="M28" s="66">
        <v>0</v>
      </c>
      <c r="N28" s="34">
        <v>17</v>
      </c>
      <c r="O28" s="43">
        <v>0</v>
      </c>
      <c r="P28" s="39">
        <v>1</v>
      </c>
      <c r="Q28" s="45">
        <v>3</v>
      </c>
      <c r="R28" s="36" t="s">
        <v>308</v>
      </c>
      <c r="S28" s="73"/>
      <c r="T28" s="39">
        <v>1</v>
      </c>
      <c r="U28" s="39">
        <v>5</v>
      </c>
      <c r="V28" s="35"/>
      <c r="W28" s="18">
        <v>7</v>
      </c>
      <c r="X28" s="18">
        <v>5</v>
      </c>
      <c r="Y28" s="18">
        <v>2</v>
      </c>
      <c r="Z28" s="18">
        <f>D28+F28+H28+L28+N28+P28+T28</f>
        <v>34</v>
      </c>
      <c r="AA28" s="20">
        <f t="shared" si="0"/>
        <v>4.8571428571428568</v>
      </c>
      <c r="AB28" s="18">
        <f>E28+G28+I28+M28+O28+Q28+U28</f>
        <v>14</v>
      </c>
      <c r="AC28" s="18">
        <f t="shared" si="1"/>
        <v>2</v>
      </c>
      <c r="AD28" s="1">
        <f t="shared" si="2"/>
        <v>20</v>
      </c>
    </row>
    <row r="29" spans="2:30" x14ac:dyDescent="0.25">
      <c r="B29" s="1">
        <v>2018</v>
      </c>
      <c r="C29" s="58" t="s">
        <v>52</v>
      </c>
      <c r="D29" s="39">
        <v>2</v>
      </c>
      <c r="E29" s="45">
        <v>4</v>
      </c>
      <c r="F29" s="34">
        <v>5</v>
      </c>
      <c r="G29" s="43">
        <v>4</v>
      </c>
      <c r="H29" s="34">
        <v>4</v>
      </c>
      <c r="I29" s="43">
        <v>1</v>
      </c>
      <c r="J29" s="34">
        <v>13</v>
      </c>
      <c r="K29" s="43">
        <v>3</v>
      </c>
      <c r="L29" s="34">
        <v>6</v>
      </c>
      <c r="M29" s="43">
        <v>5</v>
      </c>
      <c r="N29" s="34">
        <v>10</v>
      </c>
      <c r="O29" s="43">
        <v>8</v>
      </c>
      <c r="P29" s="36" t="s">
        <v>308</v>
      </c>
      <c r="Q29" s="73"/>
      <c r="R29" s="39">
        <v>0</v>
      </c>
      <c r="S29" s="39">
        <v>2</v>
      </c>
      <c r="W29" s="18">
        <v>7</v>
      </c>
      <c r="X29" s="18">
        <v>5</v>
      </c>
      <c r="Y29" s="18">
        <v>2</v>
      </c>
      <c r="Z29" s="18">
        <f>D29+F29+H29+J29+L29+N29+R29</f>
        <v>40</v>
      </c>
      <c r="AA29" s="20">
        <f t="shared" si="0"/>
        <v>5.7142857142857144</v>
      </c>
      <c r="AB29" s="18">
        <f>E29+G29+I29+K29+M29+O29+S29</f>
        <v>27</v>
      </c>
      <c r="AC29" s="20">
        <f t="shared" si="1"/>
        <v>3.8571428571428572</v>
      </c>
      <c r="AD29" s="1">
        <f t="shared" si="2"/>
        <v>13</v>
      </c>
    </row>
    <row r="30" spans="2:30" x14ac:dyDescent="0.25">
      <c r="B30" s="1">
        <v>2017</v>
      </c>
      <c r="C30" s="58" t="s">
        <v>226</v>
      </c>
      <c r="D30" s="34">
        <v>4</v>
      </c>
      <c r="E30" s="43">
        <v>1</v>
      </c>
      <c r="F30" s="34">
        <v>11</v>
      </c>
      <c r="G30" s="43">
        <v>4</v>
      </c>
      <c r="H30" s="34">
        <v>3</v>
      </c>
      <c r="I30" s="43">
        <v>2</v>
      </c>
      <c r="J30" s="34">
        <v>5</v>
      </c>
      <c r="K30" s="43">
        <v>4</v>
      </c>
      <c r="L30" s="34">
        <v>13</v>
      </c>
      <c r="M30" s="43">
        <v>3</v>
      </c>
      <c r="N30" s="36" t="s">
        <v>308</v>
      </c>
      <c r="O30" s="73"/>
      <c r="P30" s="39">
        <v>9</v>
      </c>
      <c r="Q30" s="45">
        <v>10</v>
      </c>
      <c r="R30" s="39">
        <v>1</v>
      </c>
      <c r="S30" s="39">
        <v>5</v>
      </c>
      <c r="W30" s="18">
        <v>7</v>
      </c>
      <c r="X30" s="18">
        <v>5</v>
      </c>
      <c r="Y30" s="18">
        <v>2</v>
      </c>
      <c r="Z30" s="18">
        <f>D30+F30+H30+J30+L30+P30+R30</f>
        <v>46</v>
      </c>
      <c r="AA30" s="20">
        <f t="shared" si="0"/>
        <v>6.5714285714285712</v>
      </c>
      <c r="AB30" s="18">
        <f>E30+G30+I30+K30+M30+Q30+S30</f>
        <v>29</v>
      </c>
      <c r="AC30" s="20">
        <f t="shared" si="1"/>
        <v>4.1428571428571432</v>
      </c>
      <c r="AD30" s="1">
        <f t="shared" si="2"/>
        <v>17</v>
      </c>
    </row>
    <row r="31" spans="2:30" x14ac:dyDescent="0.25">
      <c r="B31" s="1">
        <v>2016</v>
      </c>
      <c r="C31" s="58" t="s">
        <v>52</v>
      </c>
      <c r="D31" s="34">
        <v>1</v>
      </c>
      <c r="E31" s="43">
        <v>0</v>
      </c>
      <c r="F31" s="34">
        <v>8</v>
      </c>
      <c r="G31" s="43">
        <v>5</v>
      </c>
      <c r="H31" s="34">
        <v>10</v>
      </c>
      <c r="I31" s="43">
        <v>0</v>
      </c>
      <c r="J31" s="34">
        <v>13</v>
      </c>
      <c r="K31" s="43">
        <v>3</v>
      </c>
      <c r="L31" s="39">
        <v>2</v>
      </c>
      <c r="M31" s="45">
        <v>4</v>
      </c>
      <c r="N31" s="34">
        <v>2</v>
      </c>
      <c r="O31" s="43">
        <v>1</v>
      </c>
      <c r="P31" s="36" t="s">
        <v>308</v>
      </c>
      <c r="Q31" s="73"/>
      <c r="R31" s="39">
        <v>2</v>
      </c>
      <c r="S31" s="39">
        <v>4</v>
      </c>
      <c r="W31" s="1">
        <v>7</v>
      </c>
      <c r="X31" s="1">
        <v>5</v>
      </c>
      <c r="Y31" s="1">
        <v>2</v>
      </c>
      <c r="Z31" s="1">
        <f>D31+F31+H31+J31+L31+N31+R31</f>
        <v>38</v>
      </c>
      <c r="AA31" s="23">
        <f t="shared" si="0"/>
        <v>5.4285714285714288</v>
      </c>
      <c r="AB31" s="1">
        <f>E31+G31+I31+K31+M31+O31+S31</f>
        <v>17</v>
      </c>
      <c r="AC31" s="23">
        <f t="shared" si="1"/>
        <v>2.4285714285714284</v>
      </c>
      <c r="AD31" s="1">
        <f t="shared" si="2"/>
        <v>21</v>
      </c>
    </row>
    <row r="32" spans="2:30" x14ac:dyDescent="0.25">
      <c r="B32" s="1">
        <v>2015</v>
      </c>
      <c r="C32" s="58" t="s">
        <v>266</v>
      </c>
      <c r="D32" s="34">
        <v>5</v>
      </c>
      <c r="E32" s="43">
        <v>2</v>
      </c>
      <c r="F32" s="34">
        <v>6</v>
      </c>
      <c r="G32" s="43">
        <v>0</v>
      </c>
      <c r="H32" s="34">
        <v>7</v>
      </c>
      <c r="I32" s="43">
        <v>0</v>
      </c>
      <c r="J32" s="36" t="s">
        <v>308</v>
      </c>
      <c r="K32" s="73"/>
      <c r="L32" s="39">
        <v>2</v>
      </c>
      <c r="M32" s="45">
        <v>7</v>
      </c>
      <c r="N32" s="34">
        <v>10</v>
      </c>
      <c r="O32" s="43">
        <v>7</v>
      </c>
      <c r="P32" s="34">
        <v>6</v>
      </c>
      <c r="Q32" s="43">
        <v>0</v>
      </c>
      <c r="R32" s="39">
        <v>0</v>
      </c>
      <c r="S32" s="39">
        <v>4</v>
      </c>
      <c r="W32" s="18">
        <v>7</v>
      </c>
      <c r="X32" s="18">
        <v>5</v>
      </c>
      <c r="Y32" s="18">
        <v>2</v>
      </c>
      <c r="Z32" s="18">
        <f>D32+F32+H32+L32+N32+P32+R32</f>
        <v>36</v>
      </c>
      <c r="AA32" s="20">
        <f t="shared" si="0"/>
        <v>5.1428571428571432</v>
      </c>
      <c r="AB32" s="18">
        <f>E32+G32+I32+M32+O32+Q32+S32</f>
        <v>20</v>
      </c>
      <c r="AC32" s="20">
        <f t="shared" si="1"/>
        <v>2.8571428571428572</v>
      </c>
      <c r="AD32" s="1">
        <f t="shared" si="2"/>
        <v>16</v>
      </c>
    </row>
    <row r="33" spans="2:30" x14ac:dyDescent="0.25">
      <c r="B33" s="1">
        <v>2014</v>
      </c>
      <c r="C33" s="58" t="s">
        <v>278</v>
      </c>
      <c r="D33" s="34">
        <v>13</v>
      </c>
      <c r="E33" s="43">
        <v>5</v>
      </c>
      <c r="F33" s="39">
        <v>2</v>
      </c>
      <c r="G33" s="45">
        <v>7</v>
      </c>
      <c r="H33" s="34">
        <v>8</v>
      </c>
      <c r="I33" s="43">
        <v>2</v>
      </c>
      <c r="J33" s="34">
        <v>8</v>
      </c>
      <c r="K33" s="43">
        <v>2</v>
      </c>
      <c r="L33" s="34">
        <v>7</v>
      </c>
      <c r="M33" s="43">
        <v>3</v>
      </c>
      <c r="N33" s="34">
        <v>4</v>
      </c>
      <c r="O33" s="43">
        <v>3</v>
      </c>
      <c r="P33" s="36" t="s">
        <v>308</v>
      </c>
      <c r="Q33" s="73"/>
      <c r="R33" s="39">
        <v>4</v>
      </c>
      <c r="S33" s="39">
        <v>5</v>
      </c>
      <c r="W33" s="18">
        <v>7</v>
      </c>
      <c r="X33" s="18">
        <v>5</v>
      </c>
      <c r="Y33" s="18">
        <v>2</v>
      </c>
      <c r="Z33" s="18">
        <f>D33+F33+H33+J33+L33+N33+R33</f>
        <v>46</v>
      </c>
      <c r="AA33" s="20">
        <f t="shared" si="0"/>
        <v>6.5714285714285712</v>
      </c>
      <c r="AB33" s="18">
        <f>E33+G33+I33+K33+M33+O33+S33</f>
        <v>27</v>
      </c>
      <c r="AC33" s="20">
        <f t="shared" si="1"/>
        <v>3.8571428571428572</v>
      </c>
      <c r="AD33" s="1">
        <f t="shared" si="2"/>
        <v>19</v>
      </c>
    </row>
    <row r="34" spans="2:30" x14ac:dyDescent="0.25">
      <c r="B34" s="1">
        <v>2013</v>
      </c>
      <c r="C34" s="58" t="s">
        <v>231</v>
      </c>
      <c r="D34" s="39">
        <v>1</v>
      </c>
      <c r="E34" s="45">
        <v>2</v>
      </c>
      <c r="F34" s="34">
        <v>4</v>
      </c>
      <c r="G34" s="43">
        <v>2</v>
      </c>
      <c r="H34" s="34">
        <v>11</v>
      </c>
      <c r="I34" s="43">
        <v>7</v>
      </c>
      <c r="J34" s="36" t="s">
        <v>308</v>
      </c>
      <c r="K34" s="73"/>
      <c r="L34" s="34">
        <v>4</v>
      </c>
      <c r="M34" s="43">
        <v>3</v>
      </c>
      <c r="N34" s="34">
        <v>10</v>
      </c>
      <c r="O34" s="43">
        <v>3</v>
      </c>
      <c r="P34" s="34">
        <v>4</v>
      </c>
      <c r="Q34" s="43">
        <v>3</v>
      </c>
      <c r="R34" s="39">
        <v>2</v>
      </c>
      <c r="S34" s="39">
        <v>3</v>
      </c>
      <c r="W34" s="18">
        <v>7</v>
      </c>
      <c r="X34" s="18">
        <v>5</v>
      </c>
      <c r="Y34" s="18">
        <v>2</v>
      </c>
      <c r="Z34" s="18">
        <f>D34+F34+H34+L34+N34+P34+R34</f>
        <v>36</v>
      </c>
      <c r="AA34" s="20">
        <f t="shared" si="0"/>
        <v>5.1428571428571432</v>
      </c>
      <c r="AB34" s="18">
        <f>E34+G34+I34+M34+O34+Q34+S34</f>
        <v>23</v>
      </c>
      <c r="AC34" s="20">
        <f t="shared" si="1"/>
        <v>3.2857142857142856</v>
      </c>
      <c r="AD34" s="1">
        <f t="shared" si="2"/>
        <v>13</v>
      </c>
    </row>
    <row r="35" spans="2:30" x14ac:dyDescent="0.25">
      <c r="B35" s="1">
        <v>2012</v>
      </c>
      <c r="C35" s="72" t="s">
        <v>155</v>
      </c>
      <c r="D35" s="34">
        <v>9</v>
      </c>
      <c r="E35" s="43">
        <v>8</v>
      </c>
      <c r="F35" s="34">
        <v>3</v>
      </c>
      <c r="G35" s="43">
        <v>2</v>
      </c>
      <c r="H35" s="34">
        <v>18</v>
      </c>
      <c r="I35" s="43">
        <v>0</v>
      </c>
      <c r="J35" s="34">
        <v>12</v>
      </c>
      <c r="K35" s="43">
        <v>6</v>
      </c>
      <c r="L35" s="39">
        <v>1</v>
      </c>
      <c r="M35" s="45">
        <v>10</v>
      </c>
      <c r="N35" s="34">
        <v>3</v>
      </c>
      <c r="O35" s="43">
        <v>2</v>
      </c>
      <c r="P35" s="39">
        <v>5</v>
      </c>
      <c r="Q35" s="39">
        <v>6</v>
      </c>
      <c r="R35" s="18"/>
      <c r="S35" s="18"/>
      <c r="W35" s="18">
        <v>6</v>
      </c>
      <c r="X35" s="18">
        <v>5</v>
      </c>
      <c r="Y35" s="18">
        <v>2</v>
      </c>
      <c r="Z35" s="18">
        <f>D35+F35+H35+J35+L35+N35</f>
        <v>46</v>
      </c>
      <c r="AA35" s="20">
        <f t="shared" si="0"/>
        <v>7.666666666666667</v>
      </c>
      <c r="AB35" s="18">
        <f>E35+G35+I35+K35+M35+O35</f>
        <v>28</v>
      </c>
      <c r="AC35" s="20">
        <f t="shared" si="1"/>
        <v>4.666666666666667</v>
      </c>
      <c r="AD35" s="1">
        <f t="shared" si="2"/>
        <v>18</v>
      </c>
    </row>
    <row r="36" spans="2:30" x14ac:dyDescent="0.25">
      <c r="B36" s="1">
        <v>2011</v>
      </c>
      <c r="C36" s="58" t="s">
        <v>148</v>
      </c>
      <c r="D36" s="39">
        <v>5</v>
      </c>
      <c r="E36" s="45">
        <v>7</v>
      </c>
      <c r="F36" s="34">
        <v>12</v>
      </c>
      <c r="G36" s="43">
        <v>1</v>
      </c>
      <c r="H36" s="34">
        <v>17</v>
      </c>
      <c r="I36" s="43">
        <v>9</v>
      </c>
      <c r="J36" s="34">
        <v>9</v>
      </c>
      <c r="K36" s="43">
        <v>0</v>
      </c>
      <c r="L36" s="34">
        <v>4</v>
      </c>
      <c r="M36" s="43">
        <v>2</v>
      </c>
      <c r="N36" s="46">
        <v>3</v>
      </c>
      <c r="O36" s="54">
        <v>0</v>
      </c>
      <c r="P36" s="36" t="s">
        <v>308</v>
      </c>
      <c r="Q36" s="73"/>
      <c r="R36" s="39">
        <v>5</v>
      </c>
      <c r="S36" s="39">
        <v>6</v>
      </c>
      <c r="W36" s="18">
        <v>7</v>
      </c>
      <c r="X36" s="18">
        <v>5</v>
      </c>
      <c r="Y36" s="18">
        <v>2</v>
      </c>
      <c r="Z36" s="18">
        <f>D36+F36+H36+J36+L36+N36+R36</f>
        <v>55</v>
      </c>
      <c r="AA36" s="20">
        <f t="shared" si="0"/>
        <v>7.8571428571428568</v>
      </c>
      <c r="AB36" s="18">
        <f>E36+G36+I36+K36+M36+O36+S36</f>
        <v>25</v>
      </c>
      <c r="AC36" s="20">
        <f t="shared" si="1"/>
        <v>3.5714285714285716</v>
      </c>
      <c r="AD36" s="1">
        <f t="shared" si="2"/>
        <v>30</v>
      </c>
    </row>
    <row r="37" spans="2:30" x14ac:dyDescent="0.25">
      <c r="B37" s="1">
        <v>2010</v>
      </c>
      <c r="C37" s="58" t="s">
        <v>231</v>
      </c>
      <c r="D37" s="34">
        <v>7</v>
      </c>
      <c r="E37" s="43">
        <v>6</v>
      </c>
      <c r="F37" s="34">
        <v>8</v>
      </c>
      <c r="G37" s="43">
        <v>7</v>
      </c>
      <c r="H37" s="34">
        <v>14</v>
      </c>
      <c r="I37" s="43">
        <v>13</v>
      </c>
      <c r="J37" s="39">
        <v>1</v>
      </c>
      <c r="K37" s="45">
        <v>9</v>
      </c>
      <c r="L37" s="34">
        <v>3</v>
      </c>
      <c r="M37" s="43">
        <v>2</v>
      </c>
      <c r="N37" s="34">
        <v>4</v>
      </c>
      <c r="O37" s="43">
        <v>0</v>
      </c>
      <c r="P37" s="39">
        <v>2</v>
      </c>
      <c r="Q37" s="39">
        <v>4</v>
      </c>
      <c r="S37" s="18"/>
      <c r="W37" s="18">
        <v>7</v>
      </c>
      <c r="X37" s="18">
        <v>5</v>
      </c>
      <c r="Y37" s="18">
        <v>2</v>
      </c>
      <c r="Z37" s="18">
        <f>D37+F37+H37+J37+L37+N37+P37</f>
        <v>39</v>
      </c>
      <c r="AA37" s="20">
        <f t="shared" si="0"/>
        <v>5.5714285714285712</v>
      </c>
      <c r="AB37" s="18">
        <f>E37+G37+I37+K37+M37+O37+Q37</f>
        <v>41</v>
      </c>
      <c r="AC37" s="20">
        <f t="shared" si="1"/>
        <v>5.8571428571428568</v>
      </c>
      <c r="AD37" s="1">
        <f t="shared" si="2"/>
        <v>-2</v>
      </c>
    </row>
    <row r="38" spans="2:30" x14ac:dyDescent="0.25">
      <c r="B38" s="1">
        <v>2010</v>
      </c>
      <c r="C38" s="58" t="s">
        <v>58</v>
      </c>
      <c r="D38" s="34">
        <v>10</v>
      </c>
      <c r="E38" s="43">
        <v>3</v>
      </c>
      <c r="F38" s="34">
        <v>12</v>
      </c>
      <c r="G38" s="43">
        <v>3</v>
      </c>
      <c r="H38" s="36" t="s">
        <v>308</v>
      </c>
      <c r="I38" s="73"/>
      <c r="J38" s="34">
        <v>7</v>
      </c>
      <c r="K38" s="43">
        <v>2</v>
      </c>
      <c r="L38" s="39">
        <v>1</v>
      </c>
      <c r="M38" s="45">
        <v>2</v>
      </c>
      <c r="N38" s="34">
        <v>7</v>
      </c>
      <c r="O38" s="43">
        <v>3</v>
      </c>
      <c r="P38" s="34">
        <v>4</v>
      </c>
      <c r="Q38" s="43">
        <v>2</v>
      </c>
      <c r="R38" s="39">
        <v>1</v>
      </c>
      <c r="S38" s="39">
        <v>11</v>
      </c>
      <c r="W38" s="18">
        <v>7</v>
      </c>
      <c r="X38" s="18">
        <v>5</v>
      </c>
      <c r="Y38" s="18">
        <v>2</v>
      </c>
      <c r="Z38" s="18">
        <f>D38+F38+J38+L38+N38+P38+R38</f>
        <v>42</v>
      </c>
      <c r="AA38" s="18">
        <f t="shared" si="0"/>
        <v>6</v>
      </c>
      <c r="AB38" s="18">
        <f>E38+G38+K38+M38+O38+Q38+S38</f>
        <v>26</v>
      </c>
      <c r="AC38" s="20">
        <f t="shared" si="1"/>
        <v>3.7142857142857144</v>
      </c>
      <c r="AD38" s="1">
        <f t="shared" si="2"/>
        <v>16</v>
      </c>
    </row>
    <row r="39" spans="2:30" x14ac:dyDescent="0.25">
      <c r="B39" s="1">
        <v>2005</v>
      </c>
      <c r="C39" s="58" t="s">
        <v>152</v>
      </c>
      <c r="D39" s="34">
        <v>10</v>
      </c>
      <c r="E39" s="43">
        <v>0</v>
      </c>
      <c r="F39" s="34">
        <v>9</v>
      </c>
      <c r="G39" s="43">
        <v>4</v>
      </c>
      <c r="H39" s="34">
        <v>5</v>
      </c>
      <c r="I39" s="43">
        <v>0</v>
      </c>
      <c r="J39" s="36" t="s">
        <v>309</v>
      </c>
      <c r="K39" s="49"/>
      <c r="L39" s="34">
        <v>5</v>
      </c>
      <c r="M39" s="43">
        <v>4</v>
      </c>
      <c r="N39" s="39">
        <v>9</v>
      </c>
      <c r="O39" s="45">
        <v>12</v>
      </c>
      <c r="P39" s="46">
        <v>10</v>
      </c>
      <c r="Q39" s="54">
        <v>7</v>
      </c>
      <c r="R39" s="39">
        <v>4</v>
      </c>
      <c r="S39" s="39">
        <v>8</v>
      </c>
      <c r="W39" s="18">
        <v>7</v>
      </c>
      <c r="X39" s="18">
        <v>5</v>
      </c>
      <c r="Y39" s="18">
        <v>2</v>
      </c>
      <c r="Z39" s="18">
        <f>D39+F39+H39+L39+N39+P39+R39</f>
        <v>52</v>
      </c>
      <c r="AA39" s="20">
        <f t="shared" si="0"/>
        <v>7.4285714285714288</v>
      </c>
      <c r="AB39" s="18">
        <f>E39+G39+I39+M39+O39+Q39+S39</f>
        <v>35</v>
      </c>
      <c r="AC39" s="20">
        <f t="shared" si="1"/>
        <v>5</v>
      </c>
      <c r="AD39" s="1">
        <f t="shared" si="2"/>
        <v>17</v>
      </c>
    </row>
    <row r="40" spans="2:30" x14ac:dyDescent="0.25">
      <c r="B40" s="1">
        <v>2004</v>
      </c>
      <c r="C40" s="72" t="s">
        <v>150</v>
      </c>
      <c r="D40" s="34">
        <v>5</v>
      </c>
      <c r="E40" s="43">
        <v>0</v>
      </c>
      <c r="F40" s="39">
        <v>1</v>
      </c>
      <c r="G40" s="45">
        <v>2</v>
      </c>
      <c r="H40" s="34">
        <v>8</v>
      </c>
      <c r="I40" s="43">
        <v>2</v>
      </c>
      <c r="J40" s="34">
        <v>5</v>
      </c>
      <c r="K40" s="43">
        <v>2</v>
      </c>
      <c r="L40" s="36" t="s">
        <v>309</v>
      </c>
      <c r="M40" s="49"/>
      <c r="N40" s="46">
        <v>5</v>
      </c>
      <c r="O40" s="54">
        <v>1</v>
      </c>
      <c r="P40" s="34">
        <v>11</v>
      </c>
      <c r="Q40" s="43">
        <v>6</v>
      </c>
      <c r="R40" s="39">
        <v>3</v>
      </c>
      <c r="S40" s="39">
        <v>4</v>
      </c>
      <c r="W40" s="18">
        <v>7</v>
      </c>
      <c r="X40" s="18">
        <v>5</v>
      </c>
      <c r="Y40" s="18">
        <v>2</v>
      </c>
      <c r="Z40" s="18">
        <f>D40+F40+H40+J40+N40+P40+R40</f>
        <v>38</v>
      </c>
      <c r="AA40" s="20">
        <f t="shared" si="0"/>
        <v>5.4285714285714288</v>
      </c>
      <c r="AB40" s="18">
        <f>E40+G40+I40+K40+O40+Q40+S40</f>
        <v>17</v>
      </c>
      <c r="AC40" s="20">
        <f t="shared" si="1"/>
        <v>2.4285714285714284</v>
      </c>
      <c r="AD40" s="1">
        <f t="shared" si="2"/>
        <v>21</v>
      </c>
    </row>
    <row r="41" spans="2:30" x14ac:dyDescent="0.25">
      <c r="B41" s="18">
        <v>2024</v>
      </c>
      <c r="C41" s="58" t="s">
        <v>49</v>
      </c>
      <c r="D41" s="34">
        <v>10</v>
      </c>
      <c r="E41" s="43">
        <v>3</v>
      </c>
      <c r="F41" s="34">
        <v>10</v>
      </c>
      <c r="G41" s="43">
        <v>9</v>
      </c>
      <c r="H41" s="5"/>
      <c r="I41" s="5"/>
      <c r="J41" s="34">
        <v>10</v>
      </c>
      <c r="K41" s="43">
        <v>1</v>
      </c>
      <c r="L41" s="34">
        <v>6</v>
      </c>
      <c r="M41" s="43">
        <v>4</v>
      </c>
      <c r="N41" s="36" t="s">
        <v>308</v>
      </c>
      <c r="O41" s="73"/>
      <c r="P41" s="39">
        <v>2</v>
      </c>
      <c r="Q41" s="45">
        <v>4</v>
      </c>
      <c r="R41" s="39">
        <v>4</v>
      </c>
      <c r="S41" s="39">
        <v>9</v>
      </c>
      <c r="T41" s="5"/>
      <c r="U41" s="5"/>
      <c r="V41" s="5"/>
      <c r="W41" s="1">
        <v>6</v>
      </c>
      <c r="X41" s="1">
        <v>4</v>
      </c>
      <c r="Y41" s="1">
        <v>2</v>
      </c>
      <c r="Z41" s="1">
        <f>D41+F41+J41+L41+P41+R41</f>
        <v>42</v>
      </c>
      <c r="AA41" s="1">
        <f t="shared" si="0"/>
        <v>7</v>
      </c>
      <c r="AB41" s="1">
        <f>E41+G41+K41+M41+Q41+S41</f>
        <v>30</v>
      </c>
      <c r="AC41" s="1">
        <f t="shared" si="1"/>
        <v>5</v>
      </c>
      <c r="AD41" s="1">
        <f t="shared" si="2"/>
        <v>12</v>
      </c>
    </row>
    <row r="42" spans="2:30" x14ac:dyDescent="0.25">
      <c r="B42" s="5">
        <v>2023</v>
      </c>
      <c r="C42" s="58" t="s">
        <v>145</v>
      </c>
      <c r="D42" s="39">
        <v>7</v>
      </c>
      <c r="E42" s="45">
        <v>11</v>
      </c>
      <c r="F42" s="36" t="s">
        <v>308</v>
      </c>
      <c r="G42" s="73"/>
      <c r="H42" s="34">
        <v>5</v>
      </c>
      <c r="I42" s="43">
        <v>4</v>
      </c>
      <c r="J42" s="34">
        <v>12</v>
      </c>
      <c r="K42" s="43">
        <v>1</v>
      </c>
      <c r="L42" s="34">
        <v>3</v>
      </c>
      <c r="M42" s="43">
        <v>1</v>
      </c>
      <c r="N42" s="34">
        <v>10</v>
      </c>
      <c r="O42" s="43">
        <v>7</v>
      </c>
      <c r="P42" s="36" t="s">
        <v>308</v>
      </c>
      <c r="Q42" s="73"/>
      <c r="R42" s="39">
        <v>0</v>
      </c>
      <c r="S42" s="39">
        <v>6</v>
      </c>
      <c r="W42" s="1">
        <v>6</v>
      </c>
      <c r="X42" s="1">
        <v>4</v>
      </c>
      <c r="Y42" s="1">
        <v>2</v>
      </c>
      <c r="Z42" s="1">
        <f>D42+H42+J42+L42+N42+R42</f>
        <v>37</v>
      </c>
      <c r="AA42" s="23">
        <f t="shared" si="0"/>
        <v>6.166666666666667</v>
      </c>
      <c r="AB42" s="1">
        <f>E42+I42+K42+M42+O42+S42</f>
        <v>30</v>
      </c>
      <c r="AC42" s="1">
        <f t="shared" si="1"/>
        <v>5</v>
      </c>
      <c r="AD42" s="1">
        <f t="shared" si="2"/>
        <v>7</v>
      </c>
    </row>
    <row r="43" spans="2:30" x14ac:dyDescent="0.25">
      <c r="B43" s="5">
        <v>2023</v>
      </c>
      <c r="C43" s="58" t="s">
        <v>51</v>
      </c>
      <c r="D43" s="36" t="s">
        <v>308</v>
      </c>
      <c r="E43" s="73"/>
      <c r="F43" s="34">
        <v>7</v>
      </c>
      <c r="G43" s="43">
        <v>6</v>
      </c>
      <c r="H43" s="34">
        <v>13</v>
      </c>
      <c r="I43" s="43">
        <v>8</v>
      </c>
      <c r="J43" s="34">
        <v>5</v>
      </c>
      <c r="K43" s="43">
        <v>4</v>
      </c>
      <c r="L43" s="39">
        <v>2</v>
      </c>
      <c r="M43" s="45">
        <v>6</v>
      </c>
      <c r="N43" s="34">
        <v>11</v>
      </c>
      <c r="O43" s="43">
        <v>1</v>
      </c>
      <c r="P43" s="39">
        <v>0</v>
      </c>
      <c r="Q43" s="39">
        <v>10</v>
      </c>
      <c r="R43" s="5"/>
      <c r="S43" s="5"/>
      <c r="W43" s="1">
        <v>6</v>
      </c>
      <c r="X43" s="1">
        <v>4</v>
      </c>
      <c r="Y43" s="1">
        <v>2</v>
      </c>
      <c r="Z43" s="1">
        <f>F43+H43+J43+L43+N43+P43</f>
        <v>38</v>
      </c>
      <c r="AA43" s="23">
        <f t="shared" si="0"/>
        <v>6.333333333333333</v>
      </c>
      <c r="AB43" s="1">
        <f>G43+I43+K43+M43+O43+Q43</f>
        <v>35</v>
      </c>
      <c r="AC43" s="23">
        <f t="shared" si="1"/>
        <v>5.833333333333333</v>
      </c>
      <c r="AD43" s="1">
        <f t="shared" si="2"/>
        <v>3</v>
      </c>
    </row>
    <row r="44" spans="2:30" x14ac:dyDescent="0.25">
      <c r="B44" s="1">
        <v>2022</v>
      </c>
      <c r="C44" s="58" t="s">
        <v>81</v>
      </c>
      <c r="D44" s="34">
        <v>4</v>
      </c>
      <c r="E44" s="43">
        <v>0</v>
      </c>
      <c r="F44" s="34">
        <v>6</v>
      </c>
      <c r="G44" s="43">
        <v>4</v>
      </c>
      <c r="H44" s="36" t="s">
        <v>308</v>
      </c>
      <c r="I44" s="73"/>
      <c r="J44" s="34">
        <v>10</v>
      </c>
      <c r="K44" s="43">
        <v>5</v>
      </c>
      <c r="L44" s="39">
        <v>3</v>
      </c>
      <c r="M44" s="45">
        <v>13</v>
      </c>
      <c r="N44" s="34">
        <v>8</v>
      </c>
      <c r="O44" s="43">
        <v>3</v>
      </c>
      <c r="P44" s="39">
        <v>0</v>
      </c>
      <c r="Q44" s="39">
        <v>6</v>
      </c>
      <c r="W44" s="1">
        <v>6</v>
      </c>
      <c r="X44" s="1">
        <v>4</v>
      </c>
      <c r="Y44" s="1">
        <v>2</v>
      </c>
      <c r="Z44" s="1">
        <f>D44+F44+J44+L44+N44+P44</f>
        <v>31</v>
      </c>
      <c r="AA44" s="23">
        <f t="shared" si="0"/>
        <v>5.166666666666667</v>
      </c>
      <c r="AB44" s="1">
        <f>E44+G44+K44+M44+O44+Q44</f>
        <v>31</v>
      </c>
      <c r="AC44" s="23">
        <f t="shared" si="1"/>
        <v>5.166666666666667</v>
      </c>
      <c r="AD44" s="1">
        <f t="shared" si="2"/>
        <v>0</v>
      </c>
    </row>
    <row r="45" spans="2:30" x14ac:dyDescent="0.25">
      <c r="B45" s="1">
        <v>2019</v>
      </c>
      <c r="C45" s="58" t="s">
        <v>23</v>
      </c>
      <c r="D45" s="34">
        <v>9</v>
      </c>
      <c r="E45" s="43">
        <v>4</v>
      </c>
      <c r="F45" s="34">
        <v>9</v>
      </c>
      <c r="G45" s="43">
        <v>2</v>
      </c>
      <c r="H45" s="39">
        <v>3</v>
      </c>
      <c r="I45" s="45">
        <v>5</v>
      </c>
      <c r="J45" s="34">
        <v>12</v>
      </c>
      <c r="K45" s="43">
        <v>1</v>
      </c>
      <c r="L45" s="34">
        <v>7</v>
      </c>
      <c r="M45" s="43">
        <v>0</v>
      </c>
      <c r="N45" s="36" t="s">
        <v>308</v>
      </c>
      <c r="O45" s="73"/>
      <c r="P45" s="39">
        <v>0</v>
      </c>
      <c r="Q45" s="39">
        <v>1</v>
      </c>
      <c r="W45" s="1">
        <v>6</v>
      </c>
      <c r="X45" s="1">
        <v>4</v>
      </c>
      <c r="Y45" s="1">
        <v>2</v>
      </c>
      <c r="Z45" s="1">
        <f>D45+F45+H45+J45+L45+P45</f>
        <v>40</v>
      </c>
      <c r="AA45" s="23">
        <f t="shared" si="0"/>
        <v>6.666666666666667</v>
      </c>
      <c r="AB45" s="1">
        <f>E45+G45+I45+K45+M45+Q45</f>
        <v>13</v>
      </c>
      <c r="AC45" s="23">
        <f t="shared" si="1"/>
        <v>2.1666666666666665</v>
      </c>
      <c r="AD45" s="1">
        <f t="shared" si="2"/>
        <v>27</v>
      </c>
    </row>
    <row r="46" spans="2:30" x14ac:dyDescent="0.25">
      <c r="B46" s="1">
        <v>2019</v>
      </c>
      <c r="C46" s="58" t="s">
        <v>52</v>
      </c>
      <c r="D46" s="34">
        <v>6</v>
      </c>
      <c r="E46" s="43">
        <v>3</v>
      </c>
      <c r="F46" s="34">
        <v>10</v>
      </c>
      <c r="G46" s="43">
        <v>5</v>
      </c>
      <c r="H46" s="34">
        <v>17</v>
      </c>
      <c r="I46" s="43">
        <v>4</v>
      </c>
      <c r="J46" s="39">
        <v>6</v>
      </c>
      <c r="K46" s="45">
        <v>7</v>
      </c>
      <c r="L46" s="34">
        <v>7</v>
      </c>
      <c r="M46" s="43">
        <v>4</v>
      </c>
      <c r="N46" s="39">
        <v>2</v>
      </c>
      <c r="O46" s="39">
        <v>7</v>
      </c>
      <c r="W46" s="1">
        <v>6</v>
      </c>
      <c r="X46" s="1">
        <v>4</v>
      </c>
      <c r="Y46" s="1">
        <v>2</v>
      </c>
      <c r="Z46" s="1">
        <f>D47+F47+H47+J47+N47</f>
        <v>46</v>
      </c>
      <c r="AA46" s="23">
        <f t="shared" si="0"/>
        <v>7.666666666666667</v>
      </c>
      <c r="AB46" s="1">
        <f>E46+G46+I46+K46+M46+O46</f>
        <v>30</v>
      </c>
      <c r="AC46" s="1">
        <f t="shared" si="1"/>
        <v>5</v>
      </c>
      <c r="AD46" s="1">
        <f t="shared" si="2"/>
        <v>16</v>
      </c>
    </row>
    <row r="47" spans="2:30" x14ac:dyDescent="0.25">
      <c r="B47" s="1">
        <v>2018</v>
      </c>
      <c r="C47" s="58" t="s">
        <v>49</v>
      </c>
      <c r="D47" s="34">
        <v>10</v>
      </c>
      <c r="E47" s="43">
        <v>1</v>
      </c>
      <c r="F47" s="34">
        <v>18</v>
      </c>
      <c r="G47" s="43">
        <v>4</v>
      </c>
      <c r="H47" s="39">
        <v>4</v>
      </c>
      <c r="I47" s="45">
        <v>7</v>
      </c>
      <c r="J47" s="34">
        <v>6</v>
      </c>
      <c r="K47" s="43">
        <v>5</v>
      </c>
      <c r="L47" s="34">
        <v>10</v>
      </c>
      <c r="M47" s="43">
        <v>0</v>
      </c>
      <c r="N47" s="39">
        <v>8</v>
      </c>
      <c r="O47" s="39">
        <v>10</v>
      </c>
      <c r="W47" s="18">
        <v>6</v>
      </c>
      <c r="X47" s="18">
        <v>4</v>
      </c>
      <c r="Y47" s="18">
        <v>2</v>
      </c>
      <c r="Z47" s="18">
        <f>D47+F47+H47+J47+L47+N47</f>
        <v>56</v>
      </c>
      <c r="AA47" s="20">
        <f t="shared" si="0"/>
        <v>9.3333333333333339</v>
      </c>
      <c r="AB47" s="18">
        <f>E47+G47+I47+K47+M47+O47</f>
        <v>27</v>
      </c>
      <c r="AC47" s="18">
        <f t="shared" si="1"/>
        <v>4.5</v>
      </c>
      <c r="AD47" s="1">
        <f t="shared" si="2"/>
        <v>29</v>
      </c>
    </row>
    <row r="48" spans="2:30" x14ac:dyDescent="0.25">
      <c r="B48" s="1">
        <v>2016</v>
      </c>
      <c r="C48" s="58" t="s">
        <v>287</v>
      </c>
      <c r="D48" s="39">
        <v>3</v>
      </c>
      <c r="E48" s="45">
        <v>4</v>
      </c>
      <c r="F48" s="34">
        <v>9</v>
      </c>
      <c r="G48" s="43">
        <v>0</v>
      </c>
      <c r="H48" s="34">
        <v>4</v>
      </c>
      <c r="I48" s="43">
        <v>3</v>
      </c>
      <c r="J48" s="34">
        <v>4</v>
      </c>
      <c r="K48" s="43">
        <v>3</v>
      </c>
      <c r="L48" s="34">
        <v>12</v>
      </c>
      <c r="M48" s="43">
        <v>7</v>
      </c>
      <c r="N48" s="36" t="s">
        <v>308</v>
      </c>
      <c r="O48" s="73"/>
      <c r="P48" s="39">
        <v>2</v>
      </c>
      <c r="Q48" s="39">
        <v>3</v>
      </c>
      <c r="W48" s="1">
        <v>6</v>
      </c>
      <c r="X48" s="1">
        <v>4</v>
      </c>
      <c r="Y48" s="1">
        <v>2</v>
      </c>
      <c r="Z48" s="1">
        <f>D48+F48+H48+J48+L48+P48</f>
        <v>34</v>
      </c>
      <c r="AA48" s="23">
        <f t="shared" si="0"/>
        <v>5.666666666666667</v>
      </c>
      <c r="AB48" s="1">
        <f>E48+G48+I48+K48+M48+Q48</f>
        <v>20</v>
      </c>
      <c r="AC48" s="23">
        <f t="shared" si="1"/>
        <v>3.3333333333333335</v>
      </c>
      <c r="AD48" s="1">
        <f t="shared" si="2"/>
        <v>14</v>
      </c>
    </row>
    <row r="49" spans="2:30" x14ac:dyDescent="0.25">
      <c r="B49" s="1">
        <v>2016</v>
      </c>
      <c r="C49" s="58" t="s">
        <v>265</v>
      </c>
      <c r="D49" s="34">
        <v>6</v>
      </c>
      <c r="E49" s="43">
        <v>5</v>
      </c>
      <c r="F49" s="34">
        <v>6</v>
      </c>
      <c r="G49" s="43">
        <v>2</v>
      </c>
      <c r="H49" s="39">
        <v>0</v>
      </c>
      <c r="I49" s="45">
        <v>1</v>
      </c>
      <c r="J49" s="34">
        <v>2</v>
      </c>
      <c r="K49" s="43">
        <v>1</v>
      </c>
      <c r="L49" s="34">
        <v>14</v>
      </c>
      <c r="M49" s="43">
        <v>1</v>
      </c>
      <c r="N49" s="39">
        <v>2</v>
      </c>
      <c r="O49" s="39">
        <v>11</v>
      </c>
      <c r="W49" s="1">
        <v>6</v>
      </c>
      <c r="X49" s="1">
        <v>4</v>
      </c>
      <c r="Y49" s="1">
        <v>2</v>
      </c>
      <c r="Z49" s="1">
        <f>D49+F49+H49+J49+L49+N49</f>
        <v>30</v>
      </c>
      <c r="AA49" s="1">
        <f t="shared" si="0"/>
        <v>5</v>
      </c>
      <c r="AB49" s="1">
        <f>E49+G49+I49+K49+M49+O49</f>
        <v>21</v>
      </c>
      <c r="AC49" s="1">
        <f t="shared" si="1"/>
        <v>3.5</v>
      </c>
      <c r="AD49" s="1">
        <f t="shared" si="2"/>
        <v>9</v>
      </c>
    </row>
    <row r="50" spans="2:30" x14ac:dyDescent="0.25">
      <c r="B50" s="1">
        <v>2015</v>
      </c>
      <c r="C50" s="58" t="s">
        <v>173</v>
      </c>
      <c r="D50" s="34">
        <v>8</v>
      </c>
      <c r="E50" s="43">
        <f>+G50+I50+K50+M50+Q50</f>
        <v>14</v>
      </c>
      <c r="F50" s="39">
        <v>0</v>
      </c>
      <c r="G50" s="45">
        <v>1</v>
      </c>
      <c r="H50" s="34">
        <v>1</v>
      </c>
      <c r="I50" s="43">
        <v>0</v>
      </c>
      <c r="J50" s="34">
        <v>10</v>
      </c>
      <c r="K50" s="43">
        <v>0</v>
      </c>
      <c r="L50" s="34">
        <v>14</v>
      </c>
      <c r="M50" s="43">
        <v>9</v>
      </c>
      <c r="N50" s="36" t="s">
        <v>308</v>
      </c>
      <c r="O50" s="73"/>
      <c r="P50" s="39">
        <v>3</v>
      </c>
      <c r="Q50" s="39">
        <v>4</v>
      </c>
      <c r="W50" s="18">
        <v>6</v>
      </c>
      <c r="X50" s="18">
        <v>4</v>
      </c>
      <c r="Y50" s="18">
        <v>2</v>
      </c>
      <c r="Z50" s="18">
        <f>D50+F50+H50+J50+L50+P50</f>
        <v>36</v>
      </c>
      <c r="AA50" s="18">
        <f t="shared" si="0"/>
        <v>6</v>
      </c>
      <c r="AB50" s="18">
        <f>E50+G50+I50+K50+M50+Q50</f>
        <v>28</v>
      </c>
      <c r="AC50" s="20">
        <f t="shared" si="1"/>
        <v>4.666666666666667</v>
      </c>
      <c r="AD50" s="1">
        <f t="shared" si="2"/>
        <v>8</v>
      </c>
    </row>
    <row r="51" spans="2:30" x14ac:dyDescent="0.25">
      <c r="B51" s="1">
        <v>2015</v>
      </c>
      <c r="C51" s="58" t="s">
        <v>354</v>
      </c>
      <c r="D51" s="34">
        <v>9</v>
      </c>
      <c r="E51" s="43">
        <v>0</v>
      </c>
      <c r="F51" s="36" t="s">
        <v>308</v>
      </c>
      <c r="G51" s="73"/>
      <c r="H51" s="34">
        <v>13</v>
      </c>
      <c r="I51" s="43">
        <v>10</v>
      </c>
      <c r="J51" s="34">
        <v>5</v>
      </c>
      <c r="K51" s="43">
        <v>3</v>
      </c>
      <c r="L51" s="34">
        <v>7</v>
      </c>
      <c r="M51" s="43">
        <v>2</v>
      </c>
      <c r="N51" s="39">
        <v>3</v>
      </c>
      <c r="O51" s="39">
        <v>6</v>
      </c>
      <c r="P51" s="39">
        <v>0</v>
      </c>
      <c r="Q51" s="39">
        <v>6</v>
      </c>
      <c r="W51" s="18">
        <v>6</v>
      </c>
      <c r="X51" s="18">
        <v>4</v>
      </c>
      <c r="Y51" s="18">
        <v>2</v>
      </c>
      <c r="Z51" s="18">
        <f>D51+H51+J51+L51+N51+P51</f>
        <v>37</v>
      </c>
      <c r="AA51" s="20">
        <f t="shared" si="0"/>
        <v>6.166666666666667</v>
      </c>
      <c r="AB51" s="18">
        <f>E51+I51+K51+M51+O51+Q51</f>
        <v>27</v>
      </c>
      <c r="AC51" s="18">
        <f t="shared" si="1"/>
        <v>4.5</v>
      </c>
      <c r="AD51" s="1">
        <f t="shared" si="2"/>
        <v>10</v>
      </c>
    </row>
    <row r="52" spans="2:30" x14ac:dyDescent="0.25">
      <c r="B52" s="1">
        <v>2015</v>
      </c>
      <c r="C52" s="58" t="s">
        <v>357</v>
      </c>
      <c r="D52" s="34">
        <v>17</v>
      </c>
      <c r="E52" s="43">
        <v>2</v>
      </c>
      <c r="F52" s="34">
        <v>1</v>
      </c>
      <c r="G52" s="43">
        <v>0</v>
      </c>
      <c r="H52" s="39">
        <v>5</v>
      </c>
      <c r="I52" s="45">
        <v>12</v>
      </c>
      <c r="J52" s="34">
        <v>9</v>
      </c>
      <c r="K52" s="43">
        <v>0</v>
      </c>
      <c r="L52" s="34">
        <v>6</v>
      </c>
      <c r="M52" s="43">
        <v>3</v>
      </c>
      <c r="N52" s="39">
        <v>7</v>
      </c>
      <c r="O52" s="39">
        <v>10</v>
      </c>
      <c r="W52" s="18">
        <v>6</v>
      </c>
      <c r="X52" s="18">
        <v>4</v>
      </c>
      <c r="Y52" s="18">
        <v>2</v>
      </c>
      <c r="Z52" s="18">
        <f>D52+F52+H52+J52+L52+N52</f>
        <v>45</v>
      </c>
      <c r="AA52" s="18">
        <f t="shared" si="0"/>
        <v>7.5</v>
      </c>
      <c r="AB52" s="18">
        <f>E52+G52+I52+K52+M52+O52</f>
        <v>27</v>
      </c>
      <c r="AC52" s="18">
        <f t="shared" si="1"/>
        <v>4.5</v>
      </c>
      <c r="AD52" s="1">
        <f t="shared" si="2"/>
        <v>18</v>
      </c>
    </row>
    <row r="53" spans="2:30" x14ac:dyDescent="0.25">
      <c r="B53" s="1">
        <v>2014</v>
      </c>
      <c r="C53" s="58" t="s">
        <v>356</v>
      </c>
      <c r="D53" s="39">
        <v>11</v>
      </c>
      <c r="E53" s="45">
        <v>14</v>
      </c>
      <c r="F53" s="34">
        <v>7</v>
      </c>
      <c r="G53" s="43">
        <v>1</v>
      </c>
      <c r="H53" s="34">
        <v>9</v>
      </c>
      <c r="I53" s="43">
        <v>1</v>
      </c>
      <c r="J53" s="34">
        <v>5</v>
      </c>
      <c r="K53" s="43">
        <v>4</v>
      </c>
      <c r="L53" s="34">
        <v>6</v>
      </c>
      <c r="M53" s="43">
        <v>3</v>
      </c>
      <c r="N53" s="39">
        <v>3</v>
      </c>
      <c r="O53" s="39">
        <v>4</v>
      </c>
      <c r="W53" s="18">
        <v>6</v>
      </c>
      <c r="X53" s="18">
        <v>4</v>
      </c>
      <c r="Y53" s="18">
        <v>2</v>
      </c>
      <c r="Z53" s="18">
        <f>D53+F53+H53+J53+L53+N53</f>
        <v>41</v>
      </c>
      <c r="AA53" s="20">
        <f t="shared" si="0"/>
        <v>6.833333333333333</v>
      </c>
      <c r="AB53" s="18">
        <f>E53+G53+I53+K53+M53+O53</f>
        <v>27</v>
      </c>
      <c r="AC53" s="18">
        <f t="shared" si="1"/>
        <v>4.5</v>
      </c>
      <c r="AD53" s="1">
        <f t="shared" si="2"/>
        <v>14</v>
      </c>
    </row>
    <row r="54" spans="2:30" x14ac:dyDescent="0.25">
      <c r="B54" s="1">
        <v>2013</v>
      </c>
      <c r="C54" s="58" t="s">
        <v>233</v>
      </c>
      <c r="D54" s="36" t="s">
        <v>308</v>
      </c>
      <c r="E54" s="73"/>
      <c r="F54" s="34">
        <v>4</v>
      </c>
      <c r="G54" s="43">
        <v>3</v>
      </c>
      <c r="H54" s="34">
        <v>6</v>
      </c>
      <c r="I54" s="43">
        <v>3</v>
      </c>
      <c r="J54" s="34">
        <v>7</v>
      </c>
      <c r="K54" s="43">
        <v>1</v>
      </c>
      <c r="L54" s="34">
        <v>6</v>
      </c>
      <c r="M54" s="43">
        <v>8</v>
      </c>
      <c r="N54" s="39">
        <v>3</v>
      </c>
      <c r="O54" s="45">
        <v>10</v>
      </c>
      <c r="P54" s="39">
        <v>1</v>
      </c>
      <c r="Q54" s="39">
        <v>4</v>
      </c>
      <c r="R54" s="18"/>
      <c r="S54" s="18"/>
      <c r="W54" s="18">
        <v>6</v>
      </c>
      <c r="X54" s="18">
        <v>4</v>
      </c>
      <c r="Y54" s="18">
        <v>2</v>
      </c>
      <c r="Z54" s="18">
        <f>F54+H54+J54+L54+N54+P54</f>
        <v>27</v>
      </c>
      <c r="AA54" s="18">
        <f t="shared" si="0"/>
        <v>4.5</v>
      </c>
      <c r="AB54" s="18">
        <f>G54+I54+K54+M54+O54+Q54</f>
        <v>29</v>
      </c>
      <c r="AC54" s="20">
        <f t="shared" si="1"/>
        <v>4.833333333333333</v>
      </c>
      <c r="AD54" s="1">
        <f t="shared" si="2"/>
        <v>-2</v>
      </c>
    </row>
    <row r="55" spans="2:30" x14ac:dyDescent="0.25">
      <c r="B55" s="1">
        <v>2013</v>
      </c>
      <c r="C55" s="58" t="s">
        <v>237</v>
      </c>
      <c r="D55" s="34">
        <v>2</v>
      </c>
      <c r="E55" s="43">
        <v>1</v>
      </c>
      <c r="F55" s="34">
        <v>11</v>
      </c>
      <c r="G55" s="43">
        <v>1</v>
      </c>
      <c r="H55" s="36" t="s">
        <v>308</v>
      </c>
      <c r="I55" s="73"/>
      <c r="J55" s="39">
        <v>1</v>
      </c>
      <c r="K55" s="45">
        <v>7</v>
      </c>
      <c r="L55" s="34">
        <v>5</v>
      </c>
      <c r="M55" s="43">
        <v>1</v>
      </c>
      <c r="N55" s="34">
        <v>10</v>
      </c>
      <c r="O55" s="43">
        <v>3</v>
      </c>
      <c r="P55" s="39">
        <v>3</v>
      </c>
      <c r="Q55" s="39">
        <v>4</v>
      </c>
      <c r="R55" s="18"/>
      <c r="S55" s="18"/>
      <c r="W55" s="18">
        <v>6</v>
      </c>
      <c r="X55" s="18">
        <v>4</v>
      </c>
      <c r="Y55" s="18">
        <v>2</v>
      </c>
      <c r="Z55" s="18">
        <f>D55+F55+J55+L55+N55+P55</f>
        <v>32</v>
      </c>
      <c r="AA55" s="20">
        <f t="shared" si="0"/>
        <v>5.333333333333333</v>
      </c>
      <c r="AB55" s="18">
        <f>E55+G55+K55+M55+O55+Q55</f>
        <v>17</v>
      </c>
      <c r="AC55" s="20">
        <f t="shared" si="1"/>
        <v>2.8333333333333335</v>
      </c>
      <c r="AD55" s="1">
        <f t="shared" si="2"/>
        <v>15</v>
      </c>
    </row>
    <row r="56" spans="2:30" x14ac:dyDescent="0.25">
      <c r="B56" s="1">
        <v>2013</v>
      </c>
      <c r="C56" s="58" t="s">
        <v>228</v>
      </c>
      <c r="D56" s="34">
        <v>10</v>
      </c>
      <c r="E56" s="43">
        <v>0</v>
      </c>
      <c r="F56" s="34">
        <v>6</v>
      </c>
      <c r="G56" s="43">
        <v>3</v>
      </c>
      <c r="H56" s="34">
        <v>5</v>
      </c>
      <c r="I56" s="43">
        <v>1</v>
      </c>
      <c r="J56" s="34">
        <v>3</v>
      </c>
      <c r="K56" s="43">
        <v>1</v>
      </c>
      <c r="L56" s="39">
        <v>6</v>
      </c>
      <c r="M56" s="45">
        <v>8</v>
      </c>
      <c r="N56" s="39">
        <v>3</v>
      </c>
      <c r="O56" s="39">
        <v>10</v>
      </c>
      <c r="P56" s="18"/>
      <c r="Q56" s="18"/>
      <c r="R56" s="18"/>
      <c r="S56" s="18"/>
      <c r="W56" s="18">
        <v>6</v>
      </c>
      <c r="X56" s="18">
        <v>4</v>
      </c>
      <c r="Y56" s="18">
        <v>2</v>
      </c>
      <c r="Z56" s="18">
        <f>D56+F56+H56+J56+L56+N56</f>
        <v>33</v>
      </c>
      <c r="AA56" s="18">
        <f t="shared" si="0"/>
        <v>5.5</v>
      </c>
      <c r="AB56" s="18">
        <f>E56+G56+I56+K56+M56+O56</f>
        <v>23</v>
      </c>
      <c r="AC56" s="20">
        <f t="shared" si="1"/>
        <v>3.8333333333333335</v>
      </c>
      <c r="AD56" s="1">
        <f t="shared" si="2"/>
        <v>10</v>
      </c>
    </row>
    <row r="57" spans="2:30" x14ac:dyDescent="0.25">
      <c r="B57" s="1">
        <v>2012</v>
      </c>
      <c r="C57" s="72" t="s">
        <v>148</v>
      </c>
      <c r="D57" s="34">
        <v>8</v>
      </c>
      <c r="E57" s="43">
        <v>3</v>
      </c>
      <c r="F57" s="34">
        <v>3</v>
      </c>
      <c r="G57" s="43">
        <v>2</v>
      </c>
      <c r="H57" s="39">
        <v>2</v>
      </c>
      <c r="I57" s="45">
        <v>12</v>
      </c>
      <c r="J57" s="34">
        <v>4</v>
      </c>
      <c r="K57" s="43">
        <v>0</v>
      </c>
      <c r="L57" s="34">
        <v>11</v>
      </c>
      <c r="M57" s="43">
        <v>6</v>
      </c>
      <c r="N57" s="39">
        <v>2</v>
      </c>
      <c r="O57" s="39">
        <v>3</v>
      </c>
      <c r="P57" s="18"/>
      <c r="Q57" s="18"/>
      <c r="R57" s="18"/>
      <c r="S57" s="18"/>
      <c r="W57" s="18">
        <v>6</v>
      </c>
      <c r="X57" s="18">
        <v>4</v>
      </c>
      <c r="Y57" s="18">
        <v>2</v>
      </c>
      <c r="Z57" s="18">
        <f>D57+F57+H57+J57+L57+N57</f>
        <v>30</v>
      </c>
      <c r="AA57" s="18">
        <f t="shared" si="0"/>
        <v>5</v>
      </c>
      <c r="AB57" s="18">
        <f>E57+G57+I57+K57+M57+O57</f>
        <v>26</v>
      </c>
      <c r="AC57" s="20">
        <f t="shared" si="1"/>
        <v>4.333333333333333</v>
      </c>
      <c r="AD57" s="1">
        <f t="shared" si="2"/>
        <v>4</v>
      </c>
    </row>
    <row r="58" spans="2:30" x14ac:dyDescent="0.25">
      <c r="B58" s="1">
        <v>2011</v>
      </c>
      <c r="C58" s="58" t="s">
        <v>237</v>
      </c>
      <c r="D58" s="34">
        <v>4</v>
      </c>
      <c r="E58" s="43">
        <v>1</v>
      </c>
      <c r="F58" s="39">
        <v>0</v>
      </c>
      <c r="G58" s="45">
        <v>3</v>
      </c>
      <c r="H58" s="34">
        <v>8</v>
      </c>
      <c r="I58" s="43">
        <v>6</v>
      </c>
      <c r="J58" s="34">
        <v>8</v>
      </c>
      <c r="K58" s="43">
        <v>5</v>
      </c>
      <c r="L58" s="34">
        <v>10</v>
      </c>
      <c r="M58" s="43">
        <v>9</v>
      </c>
      <c r="N58" s="36" t="s">
        <v>308</v>
      </c>
      <c r="O58" s="73"/>
      <c r="P58" s="39">
        <v>0</v>
      </c>
      <c r="Q58" s="39">
        <v>6</v>
      </c>
      <c r="W58" s="18">
        <v>6</v>
      </c>
      <c r="X58" s="18">
        <v>4</v>
      </c>
      <c r="Y58" s="18">
        <v>2</v>
      </c>
      <c r="Z58" s="18">
        <f>D58+F58+H58+J58+L58+P58</f>
        <v>30</v>
      </c>
      <c r="AA58" s="18">
        <f t="shared" si="0"/>
        <v>5</v>
      </c>
      <c r="AB58" s="18">
        <f>E58+G58+I58+K58+M58+Q58</f>
        <v>30</v>
      </c>
      <c r="AC58" s="18">
        <f t="shared" si="1"/>
        <v>5</v>
      </c>
      <c r="AD58" s="1">
        <f t="shared" si="2"/>
        <v>0</v>
      </c>
    </row>
    <row r="59" spans="2:30" x14ac:dyDescent="0.25">
      <c r="B59" s="1">
        <v>2011</v>
      </c>
      <c r="C59" s="58" t="s">
        <v>212</v>
      </c>
      <c r="D59" s="34">
        <v>1</v>
      </c>
      <c r="E59" s="43">
        <v>0</v>
      </c>
      <c r="F59" s="34">
        <v>4</v>
      </c>
      <c r="G59" s="43">
        <v>3</v>
      </c>
      <c r="H59" s="34">
        <v>8</v>
      </c>
      <c r="I59" s="43">
        <v>1</v>
      </c>
      <c r="J59" s="34">
        <v>3</v>
      </c>
      <c r="K59" s="43">
        <v>0</v>
      </c>
      <c r="L59" s="39">
        <v>0</v>
      </c>
      <c r="M59" s="45">
        <v>12</v>
      </c>
      <c r="N59" s="39">
        <v>0</v>
      </c>
      <c r="O59" s="39">
        <v>3</v>
      </c>
      <c r="W59" s="18">
        <v>6</v>
      </c>
      <c r="X59" s="18">
        <v>4</v>
      </c>
      <c r="Y59" s="18">
        <v>2</v>
      </c>
      <c r="Z59" s="18">
        <f>D59+F59+H59+J59+L59+N59</f>
        <v>16</v>
      </c>
      <c r="AA59" s="20">
        <f t="shared" si="0"/>
        <v>2.6666666666666665</v>
      </c>
      <c r="AB59" s="18">
        <f>E59+G59+I59+K59+M59+O59</f>
        <v>19</v>
      </c>
      <c r="AC59" s="20">
        <f t="shared" si="1"/>
        <v>3.1666666666666665</v>
      </c>
      <c r="AD59" s="1">
        <f t="shared" si="2"/>
        <v>-3</v>
      </c>
    </row>
    <row r="60" spans="2:30" x14ac:dyDescent="0.25">
      <c r="B60" s="1">
        <v>2011</v>
      </c>
      <c r="C60" s="58" t="s">
        <v>227</v>
      </c>
      <c r="D60" s="34">
        <v>4</v>
      </c>
      <c r="E60" s="43">
        <v>2</v>
      </c>
      <c r="F60" s="34">
        <v>6</v>
      </c>
      <c r="G60" s="43">
        <v>5</v>
      </c>
      <c r="H60" s="34">
        <v>4</v>
      </c>
      <c r="I60" s="43">
        <v>3</v>
      </c>
      <c r="J60" s="41">
        <v>0</v>
      </c>
      <c r="K60" s="53">
        <v>3</v>
      </c>
      <c r="L60" s="34">
        <v>4</v>
      </c>
      <c r="M60" s="43">
        <v>3</v>
      </c>
      <c r="N60" s="39">
        <v>1</v>
      </c>
      <c r="O60" s="39">
        <v>5</v>
      </c>
      <c r="W60" s="18">
        <v>6</v>
      </c>
      <c r="X60" s="18">
        <v>4</v>
      </c>
      <c r="Y60" s="18">
        <v>2</v>
      </c>
      <c r="Z60" s="18">
        <f>D60+F60+H60+J60+L60+N60</f>
        <v>19</v>
      </c>
      <c r="AA60" s="20">
        <f t="shared" si="0"/>
        <v>3.1666666666666665</v>
      </c>
      <c r="AB60" s="18">
        <f>E60+G60+I60+K60+M60+O60</f>
        <v>21</v>
      </c>
      <c r="AC60" s="18">
        <f t="shared" si="1"/>
        <v>3.5</v>
      </c>
      <c r="AD60" s="1">
        <f t="shared" si="2"/>
        <v>-2</v>
      </c>
    </row>
    <row r="61" spans="2:30" x14ac:dyDescent="0.25">
      <c r="B61" s="1">
        <v>2010</v>
      </c>
      <c r="C61" s="58" t="s">
        <v>263</v>
      </c>
      <c r="D61" s="34">
        <v>10</v>
      </c>
      <c r="E61" s="43">
        <v>2</v>
      </c>
      <c r="F61" s="34">
        <v>5</v>
      </c>
      <c r="G61" s="43">
        <v>0</v>
      </c>
      <c r="H61" s="39">
        <v>3</v>
      </c>
      <c r="I61" s="45">
        <v>5</v>
      </c>
      <c r="J61" s="34">
        <v>13</v>
      </c>
      <c r="K61" s="43">
        <v>9</v>
      </c>
      <c r="L61" s="34">
        <v>4</v>
      </c>
      <c r="M61" s="43">
        <v>1</v>
      </c>
      <c r="N61" s="39">
        <v>3</v>
      </c>
      <c r="O61" s="39">
        <v>7</v>
      </c>
      <c r="S61" s="18"/>
      <c r="W61" s="18">
        <v>6</v>
      </c>
      <c r="X61" s="18">
        <v>4</v>
      </c>
      <c r="Y61" s="18">
        <v>2</v>
      </c>
      <c r="Z61" s="18">
        <f>D61+F61+H61+J61+L61+N61</f>
        <v>38</v>
      </c>
      <c r="AA61" s="20">
        <f t="shared" si="0"/>
        <v>6.333333333333333</v>
      </c>
      <c r="AB61" s="18">
        <f>E61+G61+I61+K61+M61+O61</f>
        <v>24</v>
      </c>
      <c r="AC61" s="18">
        <f t="shared" si="1"/>
        <v>4</v>
      </c>
      <c r="AD61" s="1">
        <f t="shared" si="2"/>
        <v>14</v>
      </c>
    </row>
    <row r="62" spans="2:30" x14ac:dyDescent="0.25">
      <c r="B62" s="1">
        <v>2010</v>
      </c>
      <c r="C62" s="58" t="s">
        <v>237</v>
      </c>
      <c r="D62" s="34">
        <v>6</v>
      </c>
      <c r="E62" s="43">
        <v>3</v>
      </c>
      <c r="F62" s="39">
        <v>7</v>
      </c>
      <c r="G62" s="45">
        <v>8</v>
      </c>
      <c r="H62" s="34">
        <v>5</v>
      </c>
      <c r="I62" s="43">
        <v>3</v>
      </c>
      <c r="J62" s="34">
        <v>2</v>
      </c>
      <c r="K62" s="43">
        <v>1</v>
      </c>
      <c r="L62" s="34">
        <v>10</v>
      </c>
      <c r="M62" s="43">
        <v>1</v>
      </c>
      <c r="N62" s="39">
        <v>0</v>
      </c>
      <c r="O62" s="39">
        <v>8</v>
      </c>
      <c r="S62" s="18"/>
      <c r="W62" s="18">
        <v>6</v>
      </c>
      <c r="X62" s="18">
        <v>4</v>
      </c>
      <c r="Y62" s="18">
        <v>2</v>
      </c>
      <c r="Z62" s="18">
        <f>D62+F62+H62+J62+L62+N62</f>
        <v>30</v>
      </c>
      <c r="AA62" s="18">
        <f t="shared" si="0"/>
        <v>5</v>
      </c>
      <c r="AB62" s="18">
        <f>E62+G62+I62+K62+M62+O62</f>
        <v>24</v>
      </c>
      <c r="AC62" s="18">
        <f t="shared" si="1"/>
        <v>4</v>
      </c>
      <c r="AD62" s="1">
        <f t="shared" si="2"/>
        <v>6</v>
      </c>
    </row>
    <row r="63" spans="2:30" x14ac:dyDescent="0.25">
      <c r="B63" s="1">
        <v>2009</v>
      </c>
      <c r="C63" s="58" t="s">
        <v>354</v>
      </c>
      <c r="D63" s="34">
        <v>9</v>
      </c>
      <c r="E63" s="43">
        <v>3</v>
      </c>
      <c r="F63" s="34">
        <v>1</v>
      </c>
      <c r="G63" s="43">
        <v>0</v>
      </c>
      <c r="H63" s="34">
        <v>8</v>
      </c>
      <c r="I63" s="43">
        <v>4</v>
      </c>
      <c r="J63" s="36" t="s">
        <v>308</v>
      </c>
      <c r="K63" s="49"/>
      <c r="L63" s="39">
        <v>2</v>
      </c>
      <c r="M63" s="45">
        <v>9</v>
      </c>
      <c r="N63" s="34">
        <v>5</v>
      </c>
      <c r="O63" s="43">
        <v>2</v>
      </c>
      <c r="P63" s="39">
        <v>5</v>
      </c>
      <c r="Q63" s="39">
        <v>9</v>
      </c>
      <c r="W63" s="1">
        <v>6</v>
      </c>
      <c r="X63" s="1">
        <v>4</v>
      </c>
      <c r="Y63" s="1">
        <v>2</v>
      </c>
      <c r="Z63" s="1">
        <f>D63+F63+H63+L63+N63+P63</f>
        <v>30</v>
      </c>
      <c r="AA63" s="1">
        <f t="shared" si="0"/>
        <v>5</v>
      </c>
      <c r="AB63" s="1">
        <f>E63+G63+I63+M63+O63+Q63</f>
        <v>27</v>
      </c>
      <c r="AC63" s="1">
        <f t="shared" si="1"/>
        <v>4.5</v>
      </c>
      <c r="AD63" s="1">
        <f t="shared" si="2"/>
        <v>3</v>
      </c>
    </row>
    <row r="64" spans="2:30" x14ac:dyDescent="0.25">
      <c r="B64" s="1">
        <v>2009</v>
      </c>
      <c r="C64" s="58" t="s">
        <v>355</v>
      </c>
      <c r="D64" s="34">
        <v>5</v>
      </c>
      <c r="E64" s="43">
        <v>2</v>
      </c>
      <c r="F64" s="34">
        <v>4</v>
      </c>
      <c r="G64" s="43">
        <v>3</v>
      </c>
      <c r="H64" s="34">
        <v>11</v>
      </c>
      <c r="I64" s="43">
        <v>6</v>
      </c>
      <c r="J64" s="39">
        <v>1</v>
      </c>
      <c r="K64" s="45">
        <v>10</v>
      </c>
      <c r="L64" s="34">
        <v>9</v>
      </c>
      <c r="M64" s="43">
        <v>5</v>
      </c>
      <c r="N64" s="39">
        <v>2</v>
      </c>
      <c r="O64" s="39">
        <v>5</v>
      </c>
      <c r="W64" s="1">
        <v>6</v>
      </c>
      <c r="X64" s="1">
        <v>4</v>
      </c>
      <c r="Y64" s="1">
        <v>2</v>
      </c>
      <c r="Z64" s="1">
        <f>D64+F64+H64+J64+L64+N64</f>
        <v>32</v>
      </c>
      <c r="AA64" s="23">
        <f t="shared" si="0"/>
        <v>5.333333333333333</v>
      </c>
      <c r="AB64" s="1">
        <f>E64+G64+I64+K64+M64+O64</f>
        <v>31</v>
      </c>
      <c r="AC64" s="23">
        <f t="shared" si="1"/>
        <v>5.166666666666667</v>
      </c>
      <c r="AD64" s="1">
        <f t="shared" si="2"/>
        <v>1</v>
      </c>
    </row>
    <row r="65" spans="2:30" x14ac:dyDescent="0.25">
      <c r="B65" s="1">
        <v>2005</v>
      </c>
      <c r="C65" s="58" t="s">
        <v>301</v>
      </c>
      <c r="D65" s="34">
        <v>2</v>
      </c>
      <c r="E65" s="43">
        <v>0</v>
      </c>
      <c r="F65" s="34">
        <v>3</v>
      </c>
      <c r="G65" s="43">
        <v>2</v>
      </c>
      <c r="H65" s="34">
        <v>3</v>
      </c>
      <c r="I65" s="43">
        <v>2</v>
      </c>
      <c r="J65" s="39">
        <v>0</v>
      </c>
      <c r="K65" s="45">
        <v>9</v>
      </c>
      <c r="L65" s="34">
        <v>4</v>
      </c>
      <c r="M65" s="43">
        <v>1</v>
      </c>
      <c r="N65" s="36" t="s">
        <v>309</v>
      </c>
      <c r="O65" s="49"/>
      <c r="P65" s="39">
        <v>7</v>
      </c>
      <c r="Q65" s="39">
        <v>10</v>
      </c>
      <c r="W65" s="18">
        <v>6</v>
      </c>
      <c r="X65" s="18">
        <v>4</v>
      </c>
      <c r="Y65" s="18">
        <v>2</v>
      </c>
      <c r="Z65" s="18">
        <f>D65+F65+H65+J65+L65+P65</f>
        <v>19</v>
      </c>
      <c r="AA65" s="20">
        <f t="shared" si="0"/>
        <v>3.1666666666666665</v>
      </c>
      <c r="AB65" s="18">
        <f>E65+G65+I65+K65+M65+Q65</f>
        <v>24</v>
      </c>
      <c r="AC65" s="20">
        <f t="shared" si="1"/>
        <v>4</v>
      </c>
      <c r="AD65" s="1">
        <f t="shared" si="2"/>
        <v>-5</v>
      </c>
    </row>
    <row r="66" spans="2:30" x14ac:dyDescent="0.25">
      <c r="B66" s="1">
        <v>2005</v>
      </c>
      <c r="C66" s="58" t="s">
        <v>81</v>
      </c>
      <c r="D66" s="34">
        <v>3</v>
      </c>
      <c r="E66" s="43">
        <v>2</v>
      </c>
      <c r="F66" s="34">
        <v>4</v>
      </c>
      <c r="G66" s="43">
        <v>3</v>
      </c>
      <c r="H66" s="36" t="s">
        <v>309</v>
      </c>
      <c r="I66" s="49"/>
      <c r="J66" s="34">
        <v>9</v>
      </c>
      <c r="K66" s="43">
        <v>0</v>
      </c>
      <c r="L66" s="39">
        <v>4</v>
      </c>
      <c r="M66" s="45">
        <v>5</v>
      </c>
      <c r="N66" s="34">
        <v>6</v>
      </c>
      <c r="O66" s="43">
        <v>2</v>
      </c>
      <c r="P66" s="39">
        <v>1</v>
      </c>
      <c r="Q66" s="39">
        <v>5</v>
      </c>
      <c r="W66" s="18">
        <v>6</v>
      </c>
      <c r="X66" s="18">
        <v>4</v>
      </c>
      <c r="Y66" s="18">
        <v>2</v>
      </c>
      <c r="Z66" s="18">
        <f>D66+F66+J66+L66+N66+P66</f>
        <v>27</v>
      </c>
      <c r="AA66" s="20">
        <f t="shared" si="0"/>
        <v>4.5</v>
      </c>
      <c r="AB66" s="18">
        <f>E66+G66+K66+M66+O66+Q66</f>
        <v>17</v>
      </c>
      <c r="AC66" s="20">
        <f t="shared" si="1"/>
        <v>2.8333333333333335</v>
      </c>
      <c r="AD66" s="1">
        <f t="shared" si="2"/>
        <v>10</v>
      </c>
    </row>
    <row r="67" spans="2:30" x14ac:dyDescent="0.25">
      <c r="B67" s="1">
        <v>2004</v>
      </c>
      <c r="C67" s="72" t="s">
        <v>110</v>
      </c>
      <c r="D67" s="34">
        <v>11</v>
      </c>
      <c r="E67" s="43">
        <v>7</v>
      </c>
      <c r="F67" s="34">
        <v>3</v>
      </c>
      <c r="G67" s="43">
        <v>0</v>
      </c>
      <c r="H67" s="36" t="s">
        <v>309</v>
      </c>
      <c r="I67" s="49"/>
      <c r="J67" s="39">
        <v>2</v>
      </c>
      <c r="K67" s="45">
        <v>3</v>
      </c>
      <c r="L67" s="46">
        <v>2</v>
      </c>
      <c r="M67" s="54">
        <v>1</v>
      </c>
      <c r="N67" s="46">
        <v>3</v>
      </c>
      <c r="O67" s="54">
        <v>0</v>
      </c>
      <c r="P67" s="39">
        <v>6</v>
      </c>
      <c r="Q67" s="39">
        <v>11</v>
      </c>
      <c r="W67" s="18">
        <v>6</v>
      </c>
      <c r="X67" s="18">
        <v>4</v>
      </c>
      <c r="Y67" s="18">
        <v>2</v>
      </c>
      <c r="Z67" s="18">
        <f>D67+F67+J67+L67+N67+P67</f>
        <v>27</v>
      </c>
      <c r="AA67" s="20">
        <f t="shared" si="0"/>
        <v>4.5</v>
      </c>
      <c r="AB67" s="18">
        <f>E67+G67+K67+M67+O67+Q67</f>
        <v>22</v>
      </c>
      <c r="AC67" s="20">
        <f t="shared" si="1"/>
        <v>3.6666666666666665</v>
      </c>
      <c r="AD67" s="1">
        <f t="shared" si="2"/>
        <v>5</v>
      </c>
    </row>
    <row r="68" spans="2:30" x14ac:dyDescent="0.25">
      <c r="B68" s="1">
        <v>2004</v>
      </c>
      <c r="C68" s="72" t="s">
        <v>167</v>
      </c>
      <c r="D68" s="41">
        <v>1</v>
      </c>
      <c r="E68" s="53">
        <v>2</v>
      </c>
      <c r="F68" s="34">
        <v>11</v>
      </c>
      <c r="G68" s="43">
        <v>1</v>
      </c>
      <c r="H68" s="34">
        <v>5</v>
      </c>
      <c r="I68" s="43">
        <v>0</v>
      </c>
      <c r="J68" s="34">
        <v>4</v>
      </c>
      <c r="K68" s="43">
        <v>2</v>
      </c>
      <c r="L68" s="46">
        <v>8</v>
      </c>
      <c r="M68" s="54">
        <v>2</v>
      </c>
      <c r="N68" s="36" t="s">
        <v>309</v>
      </c>
      <c r="O68" s="49"/>
      <c r="P68" s="39">
        <v>0</v>
      </c>
      <c r="Q68" s="39">
        <v>2</v>
      </c>
      <c r="W68" s="18">
        <v>6</v>
      </c>
      <c r="X68" s="18">
        <v>4</v>
      </c>
      <c r="Y68" s="18">
        <v>2</v>
      </c>
      <c r="Z68" s="18">
        <f>D68+F68+H68+J68+L68+P68</f>
        <v>29</v>
      </c>
      <c r="AA68" s="20">
        <f t="shared" si="0"/>
        <v>4.833333333333333</v>
      </c>
      <c r="AB68" s="18">
        <f>E68+G68+I68+K68+M68+Q68</f>
        <v>9</v>
      </c>
      <c r="AC68" s="20">
        <f t="shared" si="1"/>
        <v>1.5</v>
      </c>
      <c r="AD68" s="1">
        <f t="shared" si="2"/>
        <v>20</v>
      </c>
    </row>
    <row r="69" spans="2:30" x14ac:dyDescent="0.25">
      <c r="B69" s="18">
        <v>2024</v>
      </c>
      <c r="C69" s="72" t="s">
        <v>81</v>
      </c>
      <c r="D69" s="34">
        <v>10</v>
      </c>
      <c r="E69" s="43">
        <v>2</v>
      </c>
      <c r="F69" s="34">
        <v>8</v>
      </c>
      <c r="G69" s="43">
        <v>7</v>
      </c>
      <c r="H69" s="5"/>
      <c r="I69" s="5"/>
      <c r="J69" s="34">
        <v>1</v>
      </c>
      <c r="K69" s="43">
        <v>0</v>
      </c>
      <c r="L69" s="39">
        <v>4</v>
      </c>
      <c r="M69" s="45">
        <v>5</v>
      </c>
      <c r="N69" s="39">
        <v>8</v>
      </c>
      <c r="O69" s="39">
        <v>12</v>
      </c>
      <c r="P69" s="5"/>
      <c r="Q69" s="5"/>
      <c r="R69" s="5"/>
      <c r="S69" s="5"/>
      <c r="T69" s="5"/>
      <c r="U69" s="5"/>
      <c r="V69" s="5"/>
      <c r="W69" s="1">
        <v>5</v>
      </c>
      <c r="X69" s="1">
        <v>3</v>
      </c>
      <c r="Y69" s="1">
        <v>2</v>
      </c>
      <c r="Z69" s="1">
        <f>D69+F69+J69+L69+N69</f>
        <v>31</v>
      </c>
      <c r="AA69" s="1">
        <f t="shared" ref="AA69:AA132" si="3">Z69/W69</f>
        <v>6.2</v>
      </c>
      <c r="AB69" s="1">
        <f>E69+G69+K69+M69+O69</f>
        <v>26</v>
      </c>
      <c r="AC69" s="1">
        <f t="shared" ref="AC69:AC132" si="4">AB69/W69</f>
        <v>5.2</v>
      </c>
      <c r="AD69" s="1">
        <f t="shared" si="2"/>
        <v>5</v>
      </c>
    </row>
    <row r="70" spans="2:30" x14ac:dyDescent="0.25">
      <c r="B70" s="18">
        <v>2024</v>
      </c>
      <c r="C70" s="58" t="s">
        <v>23</v>
      </c>
      <c r="D70" s="39">
        <v>2</v>
      </c>
      <c r="E70" s="45">
        <v>6</v>
      </c>
      <c r="F70" s="34">
        <v>6</v>
      </c>
      <c r="G70" s="43">
        <v>2</v>
      </c>
      <c r="H70" s="34">
        <v>8</v>
      </c>
      <c r="I70" s="43">
        <v>0</v>
      </c>
      <c r="J70" s="34">
        <v>4</v>
      </c>
      <c r="K70" s="34">
        <v>2</v>
      </c>
      <c r="L70" s="5"/>
      <c r="M70" s="5"/>
      <c r="N70" s="39">
        <v>4</v>
      </c>
      <c r="O70" s="39">
        <v>5</v>
      </c>
      <c r="P70" s="5"/>
      <c r="Q70" s="5"/>
      <c r="R70" s="5"/>
      <c r="S70" s="5"/>
      <c r="T70" s="5"/>
      <c r="U70" s="5"/>
      <c r="V70" s="5"/>
      <c r="W70" s="1">
        <v>5</v>
      </c>
      <c r="X70" s="1">
        <v>3</v>
      </c>
      <c r="Y70" s="1">
        <v>2</v>
      </c>
      <c r="Z70" s="1">
        <f>D70+F70+H70+J70+N70</f>
        <v>24</v>
      </c>
      <c r="AA70" s="1">
        <f t="shared" si="3"/>
        <v>4.8</v>
      </c>
      <c r="AB70" s="1">
        <f>E70+G70+I70+K70+O70</f>
        <v>15</v>
      </c>
      <c r="AC70" s="1">
        <f t="shared" si="4"/>
        <v>3</v>
      </c>
      <c r="AD70" s="1">
        <f t="shared" ref="AD70:AD133" si="5">Z70-AB70</f>
        <v>9</v>
      </c>
    </row>
    <row r="71" spans="2:30" x14ac:dyDescent="0.25">
      <c r="B71" s="5">
        <v>2023</v>
      </c>
      <c r="C71" s="58" t="s">
        <v>150</v>
      </c>
      <c r="D71" s="34">
        <v>8</v>
      </c>
      <c r="E71" s="43">
        <v>7</v>
      </c>
      <c r="F71" s="34">
        <v>11</v>
      </c>
      <c r="G71" s="43">
        <v>9</v>
      </c>
      <c r="H71" s="36" t="s">
        <v>308</v>
      </c>
      <c r="I71" s="73"/>
      <c r="J71" s="39">
        <v>4</v>
      </c>
      <c r="K71" s="45">
        <v>5</v>
      </c>
      <c r="L71" s="34">
        <v>11</v>
      </c>
      <c r="M71" s="43">
        <v>3</v>
      </c>
      <c r="N71" s="39">
        <v>7</v>
      </c>
      <c r="O71" s="39">
        <v>10</v>
      </c>
      <c r="P71" s="5"/>
      <c r="Q71" s="5"/>
      <c r="R71" s="5"/>
      <c r="S71" s="5"/>
      <c r="W71" s="1">
        <v>5</v>
      </c>
      <c r="X71" s="1">
        <v>3</v>
      </c>
      <c r="Y71" s="1">
        <v>2</v>
      </c>
      <c r="Z71" s="1">
        <f>D71+F71+J71+L71+N71</f>
        <v>41</v>
      </c>
      <c r="AA71" s="1">
        <f t="shared" si="3"/>
        <v>8.1999999999999993</v>
      </c>
      <c r="AB71" s="1">
        <f>E71+G71+K71+M71+O71</f>
        <v>34</v>
      </c>
      <c r="AC71" s="1">
        <f t="shared" si="4"/>
        <v>6.8</v>
      </c>
      <c r="AD71" s="1">
        <f t="shared" si="5"/>
        <v>7</v>
      </c>
    </row>
    <row r="72" spans="2:30" x14ac:dyDescent="0.25">
      <c r="B72" s="5">
        <v>2023</v>
      </c>
      <c r="C72" s="58" t="s">
        <v>154</v>
      </c>
      <c r="D72" s="34">
        <v>9</v>
      </c>
      <c r="E72" s="43">
        <v>8</v>
      </c>
      <c r="F72" s="39">
        <v>2</v>
      </c>
      <c r="G72" s="45">
        <v>7</v>
      </c>
      <c r="H72" s="34">
        <v>6</v>
      </c>
      <c r="I72" s="43">
        <v>0</v>
      </c>
      <c r="J72" s="34">
        <v>8</v>
      </c>
      <c r="K72" s="43">
        <v>7</v>
      </c>
      <c r="L72" s="36" t="s">
        <v>308</v>
      </c>
      <c r="M72" s="73"/>
      <c r="N72" s="39">
        <v>1</v>
      </c>
      <c r="O72" s="39">
        <v>11</v>
      </c>
      <c r="P72" s="5"/>
      <c r="Q72" s="5"/>
      <c r="R72" s="5"/>
      <c r="S72" s="5"/>
      <c r="W72" s="1">
        <v>5</v>
      </c>
      <c r="X72" s="1">
        <v>3</v>
      </c>
      <c r="Y72" s="1">
        <v>2</v>
      </c>
      <c r="Z72" s="1">
        <f>D72+F72+H72+J72+N72</f>
        <v>26</v>
      </c>
      <c r="AA72" s="1">
        <f t="shared" si="3"/>
        <v>5.2</v>
      </c>
      <c r="AB72" s="1">
        <f>E72+G72+I72+K72+O72</f>
        <v>33</v>
      </c>
      <c r="AC72" s="1">
        <f t="shared" si="4"/>
        <v>6.6</v>
      </c>
      <c r="AD72" s="1">
        <f t="shared" si="5"/>
        <v>-7</v>
      </c>
    </row>
    <row r="73" spans="2:30" x14ac:dyDescent="0.25">
      <c r="B73" s="5">
        <v>2023</v>
      </c>
      <c r="C73" s="58" t="s">
        <v>147</v>
      </c>
      <c r="D73" s="34">
        <v>7</v>
      </c>
      <c r="E73" s="43">
        <v>5</v>
      </c>
      <c r="F73" s="34">
        <v>7</v>
      </c>
      <c r="G73" s="43">
        <v>2</v>
      </c>
      <c r="H73" s="39">
        <v>2</v>
      </c>
      <c r="I73" s="45">
        <v>13</v>
      </c>
      <c r="J73" s="34">
        <v>13</v>
      </c>
      <c r="K73" s="43">
        <v>12</v>
      </c>
      <c r="L73" s="39">
        <v>3</v>
      </c>
      <c r="M73" s="39">
        <v>11</v>
      </c>
      <c r="N73" s="5"/>
      <c r="O73" s="5"/>
      <c r="P73" s="5"/>
      <c r="Q73" s="5"/>
      <c r="R73" s="5"/>
      <c r="S73" s="5"/>
      <c r="W73" s="1">
        <v>5</v>
      </c>
      <c r="X73" s="1">
        <v>3</v>
      </c>
      <c r="Y73" s="1">
        <v>2</v>
      </c>
      <c r="Z73" s="1">
        <f>D73+F73+H73+J73+L73</f>
        <v>32</v>
      </c>
      <c r="AA73" s="1">
        <f t="shared" si="3"/>
        <v>6.4</v>
      </c>
      <c r="AB73" s="1">
        <f>E73+G73+I73+K73+M73</f>
        <v>43</v>
      </c>
      <c r="AC73" s="1">
        <f t="shared" si="4"/>
        <v>8.6</v>
      </c>
      <c r="AD73" s="1">
        <f t="shared" si="5"/>
        <v>-11</v>
      </c>
    </row>
    <row r="74" spans="2:30" x14ac:dyDescent="0.25">
      <c r="B74" s="1">
        <v>2022</v>
      </c>
      <c r="C74" s="58" t="s">
        <v>82</v>
      </c>
      <c r="D74" s="39">
        <v>2</v>
      </c>
      <c r="E74" s="45">
        <v>8</v>
      </c>
      <c r="F74" s="36" t="s">
        <v>308</v>
      </c>
      <c r="G74" s="73"/>
      <c r="H74" s="34">
        <v>5</v>
      </c>
      <c r="I74" s="43">
        <v>3</v>
      </c>
      <c r="J74" s="34">
        <v>9</v>
      </c>
      <c r="K74" s="43">
        <v>4</v>
      </c>
      <c r="L74" s="34">
        <v>9</v>
      </c>
      <c r="M74" s="43">
        <v>1</v>
      </c>
      <c r="N74" s="39">
        <v>3</v>
      </c>
      <c r="O74" s="39">
        <v>8</v>
      </c>
      <c r="W74" s="1">
        <v>5</v>
      </c>
      <c r="X74" s="1">
        <v>3</v>
      </c>
      <c r="Y74" s="1">
        <v>2</v>
      </c>
      <c r="Z74" s="1">
        <f>D74+H74+J74+L74+N74</f>
        <v>28</v>
      </c>
      <c r="AA74" s="1">
        <f t="shared" si="3"/>
        <v>5.6</v>
      </c>
      <c r="AB74" s="1">
        <f>E74+I74+K74+M74+O74</f>
        <v>24</v>
      </c>
      <c r="AC74" s="1">
        <f t="shared" si="4"/>
        <v>4.8</v>
      </c>
      <c r="AD74" s="1">
        <f t="shared" si="5"/>
        <v>4</v>
      </c>
    </row>
    <row r="75" spans="2:30" x14ac:dyDescent="0.25">
      <c r="B75" s="1">
        <v>2022</v>
      </c>
      <c r="C75" s="58" t="s">
        <v>145</v>
      </c>
      <c r="D75" s="34">
        <v>13</v>
      </c>
      <c r="E75" s="43">
        <v>0</v>
      </c>
      <c r="F75" s="39">
        <v>4</v>
      </c>
      <c r="G75" s="45">
        <v>6</v>
      </c>
      <c r="H75" s="34">
        <v>7</v>
      </c>
      <c r="I75" s="43">
        <v>2</v>
      </c>
      <c r="J75" s="34">
        <v>9</v>
      </c>
      <c r="K75" s="43">
        <v>7</v>
      </c>
      <c r="L75" s="36" t="s">
        <v>308</v>
      </c>
      <c r="M75" s="73"/>
      <c r="N75" s="39">
        <v>4</v>
      </c>
      <c r="O75" s="39">
        <v>5</v>
      </c>
      <c r="W75" s="1">
        <v>5</v>
      </c>
      <c r="X75" s="1">
        <v>3</v>
      </c>
      <c r="Y75" s="1">
        <v>2</v>
      </c>
      <c r="Z75" s="1">
        <f>D75+F75+H75+J75+N75</f>
        <v>37</v>
      </c>
      <c r="AA75" s="1">
        <f t="shared" si="3"/>
        <v>7.4</v>
      </c>
      <c r="AB75" s="1">
        <f>E75+G75+I75+K75+O75</f>
        <v>20</v>
      </c>
      <c r="AC75" s="1">
        <f t="shared" si="4"/>
        <v>4</v>
      </c>
      <c r="AD75" s="1">
        <f t="shared" si="5"/>
        <v>17</v>
      </c>
    </row>
    <row r="76" spans="2:30" x14ac:dyDescent="0.25">
      <c r="B76" s="1">
        <v>2019</v>
      </c>
      <c r="C76" s="58" t="s">
        <v>49</v>
      </c>
      <c r="D76" s="39">
        <v>2</v>
      </c>
      <c r="E76" s="45">
        <v>10</v>
      </c>
      <c r="F76" s="34">
        <v>4</v>
      </c>
      <c r="G76" s="43">
        <v>0</v>
      </c>
      <c r="H76" s="34">
        <v>1</v>
      </c>
      <c r="I76" s="43">
        <v>0</v>
      </c>
      <c r="J76" s="34">
        <v>7</v>
      </c>
      <c r="K76" s="43">
        <v>5</v>
      </c>
      <c r="L76" s="36" t="s">
        <v>308</v>
      </c>
      <c r="M76" s="73"/>
      <c r="N76" s="39">
        <v>1</v>
      </c>
      <c r="O76" s="39">
        <v>6</v>
      </c>
      <c r="W76" s="1">
        <v>5</v>
      </c>
      <c r="X76" s="1">
        <v>3</v>
      </c>
      <c r="Y76" s="1">
        <v>2</v>
      </c>
      <c r="Z76" s="1">
        <f>D76+F76+H76+J76+N76</f>
        <v>15</v>
      </c>
      <c r="AA76" s="1">
        <f t="shared" si="3"/>
        <v>3</v>
      </c>
      <c r="AB76" s="1">
        <f>E76+G76+I76+K76+O76</f>
        <v>21</v>
      </c>
      <c r="AC76" s="1">
        <f t="shared" si="4"/>
        <v>4.2</v>
      </c>
      <c r="AD76" s="1">
        <f t="shared" si="5"/>
        <v>-6</v>
      </c>
    </row>
    <row r="77" spans="2:30" x14ac:dyDescent="0.25">
      <c r="B77" s="1">
        <v>2019</v>
      </c>
      <c r="C77" s="58" t="s">
        <v>110</v>
      </c>
      <c r="D77" s="34">
        <v>10</v>
      </c>
      <c r="E77" s="43">
        <v>2</v>
      </c>
      <c r="F77" s="34">
        <v>6</v>
      </c>
      <c r="G77" s="43">
        <v>1</v>
      </c>
      <c r="H77" s="39">
        <v>1</v>
      </c>
      <c r="I77" s="45">
        <v>2</v>
      </c>
      <c r="J77" s="34">
        <v>4</v>
      </c>
      <c r="K77" s="43">
        <v>3</v>
      </c>
      <c r="L77" s="39">
        <v>4</v>
      </c>
      <c r="M77" s="39">
        <v>7</v>
      </c>
      <c r="W77" s="1">
        <v>5</v>
      </c>
      <c r="X77" s="1">
        <v>3</v>
      </c>
      <c r="Y77" s="1">
        <v>2</v>
      </c>
      <c r="Z77" s="1">
        <f>D77+F77+H77+J77+L77</f>
        <v>25</v>
      </c>
      <c r="AA77" s="1">
        <f t="shared" si="3"/>
        <v>5</v>
      </c>
      <c r="AB77" s="1">
        <f>E77+G77+I77+K77+M77</f>
        <v>15</v>
      </c>
      <c r="AC77" s="1">
        <f t="shared" si="4"/>
        <v>3</v>
      </c>
      <c r="AD77" s="1">
        <f t="shared" si="5"/>
        <v>10</v>
      </c>
    </row>
    <row r="78" spans="2:30" x14ac:dyDescent="0.25">
      <c r="B78" s="1">
        <v>2019</v>
      </c>
      <c r="C78" s="58" t="s">
        <v>148</v>
      </c>
      <c r="D78" s="34">
        <v>6</v>
      </c>
      <c r="E78" s="43">
        <v>4</v>
      </c>
      <c r="F78" s="39">
        <v>1</v>
      </c>
      <c r="G78" s="45">
        <v>6</v>
      </c>
      <c r="H78" s="34">
        <v>12</v>
      </c>
      <c r="I78" s="43">
        <v>1</v>
      </c>
      <c r="J78" s="34">
        <v>7</v>
      </c>
      <c r="K78" s="43">
        <v>2</v>
      </c>
      <c r="L78" s="39">
        <v>0</v>
      </c>
      <c r="M78" s="39">
        <v>7</v>
      </c>
      <c r="W78" s="1">
        <v>5</v>
      </c>
      <c r="X78" s="1">
        <v>3</v>
      </c>
      <c r="Y78" s="1">
        <v>2</v>
      </c>
      <c r="Z78" s="1">
        <f>D78+F78+H78+J78+L78</f>
        <v>26</v>
      </c>
      <c r="AA78" s="1">
        <f t="shared" si="3"/>
        <v>5.2</v>
      </c>
      <c r="AB78" s="1">
        <f>E78+G78+I78+K78+M78</f>
        <v>20</v>
      </c>
      <c r="AC78" s="1">
        <f t="shared" si="4"/>
        <v>4</v>
      </c>
      <c r="AD78" s="1">
        <f t="shared" si="5"/>
        <v>6</v>
      </c>
    </row>
    <row r="79" spans="2:30" x14ac:dyDescent="0.25">
      <c r="B79" s="1">
        <v>2018</v>
      </c>
      <c r="C79" s="58" t="s">
        <v>100</v>
      </c>
      <c r="D79" s="34">
        <v>10</v>
      </c>
      <c r="E79" s="43">
        <v>5</v>
      </c>
      <c r="F79" s="36" t="s">
        <v>308</v>
      </c>
      <c r="G79" s="73"/>
      <c r="H79" s="34">
        <v>7</v>
      </c>
      <c r="I79" s="43">
        <v>4</v>
      </c>
      <c r="J79" s="39">
        <v>2</v>
      </c>
      <c r="K79" s="45">
        <v>5</v>
      </c>
      <c r="L79" s="34">
        <v>8</v>
      </c>
      <c r="M79" s="43">
        <v>2</v>
      </c>
      <c r="N79" s="39">
        <v>0</v>
      </c>
      <c r="O79" s="39">
        <v>17</v>
      </c>
      <c r="W79" s="18">
        <v>5</v>
      </c>
      <c r="X79" s="18">
        <v>3</v>
      </c>
      <c r="Y79" s="18">
        <v>2</v>
      </c>
      <c r="Z79" s="18">
        <f>D79+H79+J79+L79+N79</f>
        <v>27</v>
      </c>
      <c r="AA79" s="18">
        <f t="shared" si="3"/>
        <v>5.4</v>
      </c>
      <c r="AB79" s="18">
        <f>E79+I79+K79+M79+O79</f>
        <v>33</v>
      </c>
      <c r="AC79" s="18">
        <f t="shared" si="4"/>
        <v>6.6</v>
      </c>
      <c r="AD79" s="1">
        <f t="shared" si="5"/>
        <v>-6</v>
      </c>
    </row>
    <row r="80" spans="2:30" x14ac:dyDescent="0.25">
      <c r="B80" s="1">
        <v>2018</v>
      </c>
      <c r="C80" s="58" t="s">
        <v>81</v>
      </c>
      <c r="D80" s="34">
        <v>3</v>
      </c>
      <c r="E80" s="43">
        <v>0</v>
      </c>
      <c r="F80" s="39">
        <v>4</v>
      </c>
      <c r="G80" s="45">
        <v>18</v>
      </c>
      <c r="H80" s="34">
        <v>10</v>
      </c>
      <c r="I80" s="43">
        <v>1</v>
      </c>
      <c r="J80" s="34">
        <v>7</v>
      </c>
      <c r="K80" s="43">
        <v>4</v>
      </c>
      <c r="L80" s="39">
        <v>0</v>
      </c>
      <c r="M80" s="39">
        <v>10</v>
      </c>
      <c r="W80" s="18">
        <v>5</v>
      </c>
      <c r="X80" s="18">
        <v>3</v>
      </c>
      <c r="Y80" s="18">
        <v>2</v>
      </c>
      <c r="Z80" s="18">
        <f>D80+F80+H80+J80+L80</f>
        <v>24</v>
      </c>
      <c r="AA80" s="18">
        <f t="shared" si="3"/>
        <v>4.8</v>
      </c>
      <c r="AB80" s="18">
        <f>E80+G80+I80+K80+M80</f>
        <v>33</v>
      </c>
      <c r="AC80" s="18">
        <f t="shared" si="4"/>
        <v>6.6</v>
      </c>
      <c r="AD80" s="1">
        <f t="shared" si="5"/>
        <v>-9</v>
      </c>
    </row>
    <row r="81" spans="2:30" x14ac:dyDescent="0.25">
      <c r="B81" s="1">
        <v>2018</v>
      </c>
      <c r="C81" s="58" t="s">
        <v>145</v>
      </c>
      <c r="D81" s="34">
        <v>8</v>
      </c>
      <c r="E81" s="43">
        <v>0</v>
      </c>
      <c r="F81" s="34">
        <v>4</v>
      </c>
      <c r="G81" s="43">
        <v>3</v>
      </c>
      <c r="H81" s="39">
        <v>1</v>
      </c>
      <c r="I81" s="45">
        <v>3</v>
      </c>
      <c r="J81" s="34">
        <v>7</v>
      </c>
      <c r="K81" s="43">
        <v>1</v>
      </c>
      <c r="L81" s="39">
        <v>2</v>
      </c>
      <c r="M81" s="39">
        <v>8</v>
      </c>
      <c r="W81" s="18">
        <v>5</v>
      </c>
      <c r="X81" s="18">
        <v>3</v>
      </c>
      <c r="Y81" s="18">
        <v>2</v>
      </c>
      <c r="Z81" s="18">
        <f>D81+F81+H81+J81+L81</f>
        <v>22</v>
      </c>
      <c r="AA81" s="18">
        <f t="shared" si="3"/>
        <v>4.4000000000000004</v>
      </c>
      <c r="AB81" s="18">
        <f>E81+G81+I81+K81+M81</f>
        <v>15</v>
      </c>
      <c r="AC81" s="18">
        <f t="shared" si="4"/>
        <v>3</v>
      </c>
      <c r="AD81" s="1">
        <f t="shared" si="5"/>
        <v>7</v>
      </c>
    </row>
    <row r="82" spans="2:30" x14ac:dyDescent="0.25">
      <c r="B82" s="1">
        <v>2018</v>
      </c>
      <c r="C82" s="58" t="s">
        <v>51</v>
      </c>
      <c r="D82" s="39">
        <v>0</v>
      </c>
      <c r="E82" s="45">
        <v>8</v>
      </c>
      <c r="F82" s="34">
        <v>11</v>
      </c>
      <c r="G82" s="43">
        <v>1</v>
      </c>
      <c r="H82" s="34">
        <v>14</v>
      </c>
      <c r="I82" s="43">
        <v>3</v>
      </c>
      <c r="J82" s="36" t="s">
        <v>308</v>
      </c>
      <c r="K82" s="73"/>
      <c r="L82" s="39">
        <v>5</v>
      </c>
      <c r="M82" s="39">
        <v>6</v>
      </c>
      <c r="W82" s="18">
        <v>5</v>
      </c>
      <c r="X82" s="18">
        <v>3</v>
      </c>
      <c r="Y82" s="18">
        <v>2</v>
      </c>
      <c r="Z82" s="18">
        <f>D82+F82+H82+L82</f>
        <v>30</v>
      </c>
      <c r="AA82" s="18">
        <f t="shared" si="3"/>
        <v>6</v>
      </c>
      <c r="AB82" s="18">
        <f>E82+G82+I82+M82</f>
        <v>18</v>
      </c>
      <c r="AC82" s="18">
        <f t="shared" si="4"/>
        <v>3.6</v>
      </c>
      <c r="AD82" s="1">
        <f t="shared" si="5"/>
        <v>12</v>
      </c>
    </row>
    <row r="83" spans="2:30" x14ac:dyDescent="0.25">
      <c r="B83" s="1">
        <v>2017</v>
      </c>
      <c r="C83" s="58" t="s">
        <v>272</v>
      </c>
      <c r="D83" s="34">
        <v>5</v>
      </c>
      <c r="E83" s="43">
        <v>0</v>
      </c>
      <c r="F83" s="34">
        <v>5</v>
      </c>
      <c r="G83" s="43">
        <v>3</v>
      </c>
      <c r="H83" s="34">
        <v>11</v>
      </c>
      <c r="I83" s="43">
        <v>5</v>
      </c>
      <c r="J83" s="36" t="s">
        <v>308</v>
      </c>
      <c r="K83" s="73"/>
      <c r="L83" s="39">
        <v>3</v>
      </c>
      <c r="M83" s="45">
        <v>13</v>
      </c>
      <c r="N83" s="39">
        <v>6</v>
      </c>
      <c r="O83" s="39">
        <v>16</v>
      </c>
      <c r="W83" s="18">
        <v>5</v>
      </c>
      <c r="X83" s="18">
        <v>3</v>
      </c>
      <c r="Y83" s="18">
        <v>2</v>
      </c>
      <c r="Z83" s="18">
        <f>D83+F83+H83+L83+N83</f>
        <v>30</v>
      </c>
      <c r="AA83" s="18">
        <f t="shared" si="3"/>
        <v>6</v>
      </c>
      <c r="AB83" s="18">
        <f>E83+G83+I83+M83+O83</f>
        <v>37</v>
      </c>
      <c r="AC83" s="18">
        <f t="shared" si="4"/>
        <v>7.4</v>
      </c>
      <c r="AD83" s="1">
        <f t="shared" si="5"/>
        <v>-7</v>
      </c>
    </row>
    <row r="84" spans="2:30" x14ac:dyDescent="0.25">
      <c r="B84" s="1">
        <v>2017</v>
      </c>
      <c r="C84" s="58" t="s">
        <v>275</v>
      </c>
      <c r="D84" s="39">
        <v>0</v>
      </c>
      <c r="E84" s="45">
        <v>2</v>
      </c>
      <c r="F84" s="34">
        <v>4</v>
      </c>
      <c r="G84" s="43">
        <v>1</v>
      </c>
      <c r="H84" s="34">
        <v>10</v>
      </c>
      <c r="I84" s="43">
        <v>0</v>
      </c>
      <c r="J84" s="36" t="s">
        <v>308</v>
      </c>
      <c r="K84" s="73"/>
      <c r="L84" s="34">
        <v>6</v>
      </c>
      <c r="M84" s="43">
        <v>5</v>
      </c>
      <c r="N84" s="39">
        <v>3</v>
      </c>
      <c r="O84" s="39">
        <v>6</v>
      </c>
      <c r="W84" s="18">
        <v>5</v>
      </c>
      <c r="X84" s="18">
        <v>3</v>
      </c>
      <c r="Y84" s="18">
        <v>2</v>
      </c>
      <c r="Z84" s="18">
        <f>D84+F84+H84+L84+N84</f>
        <v>23</v>
      </c>
      <c r="AA84" s="18">
        <f t="shared" si="3"/>
        <v>4.5999999999999996</v>
      </c>
      <c r="AB84" s="18">
        <f>E84+G84+I84+M84+O84</f>
        <v>14</v>
      </c>
      <c r="AC84" s="18">
        <f t="shared" si="4"/>
        <v>2.8</v>
      </c>
      <c r="AD84" s="1">
        <f t="shared" si="5"/>
        <v>9</v>
      </c>
    </row>
    <row r="85" spans="2:30" x14ac:dyDescent="0.25">
      <c r="B85" s="1">
        <v>2017</v>
      </c>
      <c r="C85" s="58" t="s">
        <v>154</v>
      </c>
      <c r="D85" s="34">
        <v>10</v>
      </c>
      <c r="E85" s="43">
        <v>1</v>
      </c>
      <c r="F85" s="34">
        <v>7</v>
      </c>
      <c r="G85" s="43">
        <v>6</v>
      </c>
      <c r="H85" s="39">
        <v>5</v>
      </c>
      <c r="I85" s="45">
        <v>11</v>
      </c>
      <c r="J85" s="34">
        <v>5</v>
      </c>
      <c r="K85" s="43">
        <v>2</v>
      </c>
      <c r="L85" s="39">
        <v>3</v>
      </c>
      <c r="M85" s="45">
        <v>13</v>
      </c>
      <c r="W85" s="18">
        <v>5</v>
      </c>
      <c r="X85" s="18">
        <v>3</v>
      </c>
      <c r="Y85" s="18">
        <v>2</v>
      </c>
      <c r="Z85" s="18">
        <f>D85+F85+H85+J85+L85</f>
        <v>30</v>
      </c>
      <c r="AA85" s="18">
        <f t="shared" si="3"/>
        <v>6</v>
      </c>
      <c r="AB85" s="18">
        <f>E85+G85+I85+K85+M85</f>
        <v>33</v>
      </c>
      <c r="AC85" s="18">
        <f t="shared" si="4"/>
        <v>6.6</v>
      </c>
      <c r="AD85" s="1">
        <f t="shared" si="5"/>
        <v>-3</v>
      </c>
    </row>
    <row r="86" spans="2:30" x14ac:dyDescent="0.25">
      <c r="B86" s="1">
        <v>2016</v>
      </c>
      <c r="C86" s="58" t="s">
        <v>266</v>
      </c>
      <c r="D86" s="34">
        <v>3</v>
      </c>
      <c r="E86" s="43">
        <v>2</v>
      </c>
      <c r="F86" s="39">
        <v>2</v>
      </c>
      <c r="G86" s="45">
        <v>5</v>
      </c>
      <c r="H86" s="34">
        <v>10</v>
      </c>
      <c r="I86" s="43">
        <v>0</v>
      </c>
      <c r="J86" s="34">
        <v>1</v>
      </c>
      <c r="K86" s="43">
        <v>0</v>
      </c>
      <c r="L86" s="36" t="s">
        <v>308</v>
      </c>
      <c r="M86" s="73"/>
      <c r="N86" s="39">
        <v>1</v>
      </c>
      <c r="O86" s="39">
        <v>2</v>
      </c>
      <c r="W86" s="1">
        <v>5</v>
      </c>
      <c r="X86" s="1">
        <v>3</v>
      </c>
      <c r="Y86" s="1">
        <v>2</v>
      </c>
      <c r="Z86" s="1">
        <f>D86+F86+H86+J86+N86</f>
        <v>17</v>
      </c>
      <c r="AA86" s="1">
        <f t="shared" si="3"/>
        <v>3.4</v>
      </c>
      <c r="AB86" s="1">
        <f>E86+G86+I86+K86+O86</f>
        <v>9</v>
      </c>
      <c r="AC86" s="1">
        <f t="shared" si="4"/>
        <v>1.8</v>
      </c>
      <c r="AD86" s="1">
        <f t="shared" si="5"/>
        <v>8</v>
      </c>
    </row>
    <row r="87" spans="2:30" x14ac:dyDescent="0.25">
      <c r="B87" s="1">
        <v>2016</v>
      </c>
      <c r="C87" s="58" t="s">
        <v>147</v>
      </c>
      <c r="D87" s="39">
        <v>3</v>
      </c>
      <c r="E87" s="45">
        <v>4</v>
      </c>
      <c r="F87" s="34">
        <v>4</v>
      </c>
      <c r="G87" s="43">
        <v>2</v>
      </c>
      <c r="H87" s="34">
        <v>6</v>
      </c>
      <c r="I87" s="43">
        <v>4</v>
      </c>
      <c r="J87" s="34">
        <v>7</v>
      </c>
      <c r="K87" s="43">
        <v>6</v>
      </c>
      <c r="L87" s="39">
        <v>1</v>
      </c>
      <c r="M87" s="39">
        <v>14</v>
      </c>
      <c r="W87" s="1">
        <v>5</v>
      </c>
      <c r="X87" s="1">
        <v>3</v>
      </c>
      <c r="Y87" s="1">
        <v>2</v>
      </c>
      <c r="Z87" s="1">
        <f>D87+F87+H87+J87+L87</f>
        <v>21</v>
      </c>
      <c r="AA87" s="1">
        <f t="shared" si="3"/>
        <v>4.2</v>
      </c>
      <c r="AB87" s="1">
        <f>E87+G87+I87+K87+M87</f>
        <v>30</v>
      </c>
      <c r="AC87" s="1">
        <f t="shared" si="4"/>
        <v>6</v>
      </c>
      <c r="AD87" s="1">
        <f t="shared" si="5"/>
        <v>-9</v>
      </c>
    </row>
    <row r="88" spans="2:30" x14ac:dyDescent="0.25">
      <c r="B88" s="1">
        <v>2015</v>
      </c>
      <c r="C88" s="58" t="s">
        <v>229</v>
      </c>
      <c r="D88" s="39">
        <v>3</v>
      </c>
      <c r="E88" s="45">
        <v>16</v>
      </c>
      <c r="F88" s="34">
        <v>2</v>
      </c>
      <c r="G88" s="43">
        <v>0</v>
      </c>
      <c r="H88" s="34">
        <v>3</v>
      </c>
      <c r="I88" s="43">
        <v>2</v>
      </c>
      <c r="J88" s="34">
        <v>11</v>
      </c>
      <c r="K88" s="43">
        <v>4</v>
      </c>
      <c r="L88" s="39">
        <v>9</v>
      </c>
      <c r="M88" s="39">
        <v>14</v>
      </c>
      <c r="W88" s="18">
        <v>5</v>
      </c>
      <c r="X88" s="18">
        <v>3</v>
      </c>
      <c r="Y88" s="18">
        <v>2</v>
      </c>
      <c r="Z88" s="18">
        <f>D88+F88+H88+J88+L88</f>
        <v>28</v>
      </c>
      <c r="AA88" s="18">
        <f t="shared" si="3"/>
        <v>5.6</v>
      </c>
      <c r="AB88" s="18">
        <f>E88+G88+I88+K88+M88</f>
        <v>36</v>
      </c>
      <c r="AC88" s="18">
        <f t="shared" si="4"/>
        <v>7.2</v>
      </c>
      <c r="AD88" s="1">
        <f t="shared" si="5"/>
        <v>-8</v>
      </c>
    </row>
    <row r="89" spans="2:30" x14ac:dyDescent="0.25">
      <c r="B89" s="1">
        <v>2015</v>
      </c>
      <c r="C89" s="58" t="s">
        <v>353</v>
      </c>
      <c r="D89" s="34">
        <v>14</v>
      </c>
      <c r="E89" s="43">
        <v>5</v>
      </c>
      <c r="F89" s="34">
        <v>5</v>
      </c>
      <c r="G89" s="43">
        <v>2</v>
      </c>
      <c r="H89" s="34">
        <v>12</v>
      </c>
      <c r="I89" s="43">
        <v>5</v>
      </c>
      <c r="J89" s="39">
        <v>3</v>
      </c>
      <c r="K89" s="45">
        <v>5</v>
      </c>
      <c r="L89" s="39">
        <v>1</v>
      </c>
      <c r="M89" s="39">
        <v>4</v>
      </c>
      <c r="W89" s="18">
        <v>5</v>
      </c>
      <c r="X89" s="18">
        <v>3</v>
      </c>
      <c r="Y89" s="18">
        <v>2</v>
      </c>
      <c r="Z89" s="18">
        <f>D89+F89+H89+J89+L89</f>
        <v>35</v>
      </c>
      <c r="AA89" s="18">
        <f t="shared" si="3"/>
        <v>7</v>
      </c>
      <c r="AB89" s="18">
        <f>E89+G89+I89+K89+M89</f>
        <v>21</v>
      </c>
      <c r="AC89" s="18">
        <f t="shared" si="4"/>
        <v>4.2</v>
      </c>
      <c r="AD89" s="1">
        <f t="shared" si="5"/>
        <v>14</v>
      </c>
    </row>
    <row r="90" spans="2:30" x14ac:dyDescent="0.25">
      <c r="B90" s="1">
        <v>2014</v>
      </c>
      <c r="C90" s="58" t="s">
        <v>353</v>
      </c>
      <c r="D90" s="34">
        <v>15</v>
      </c>
      <c r="E90" s="43">
        <v>7</v>
      </c>
      <c r="F90" s="34">
        <v>4</v>
      </c>
      <c r="G90" s="43">
        <v>3</v>
      </c>
      <c r="H90" s="34">
        <v>8</v>
      </c>
      <c r="I90" s="43">
        <v>3</v>
      </c>
      <c r="J90" s="36" t="s">
        <v>308</v>
      </c>
      <c r="K90" s="73"/>
      <c r="L90" s="39">
        <v>0</v>
      </c>
      <c r="M90" s="45">
        <v>4</v>
      </c>
      <c r="N90" s="39">
        <v>2</v>
      </c>
      <c r="O90" s="39">
        <v>6</v>
      </c>
      <c r="W90" s="18">
        <v>5</v>
      </c>
      <c r="X90" s="18">
        <v>3</v>
      </c>
      <c r="Y90" s="18">
        <v>2</v>
      </c>
      <c r="Z90" s="18">
        <f>D90+F90+H90+L90+N90</f>
        <v>29</v>
      </c>
      <c r="AA90" s="18">
        <f t="shared" si="3"/>
        <v>5.8</v>
      </c>
      <c r="AB90" s="18">
        <f>E90+G90+I90+M90+O90</f>
        <v>23</v>
      </c>
      <c r="AC90" s="18">
        <f t="shared" si="4"/>
        <v>4.5999999999999996</v>
      </c>
      <c r="AD90" s="1">
        <f t="shared" si="5"/>
        <v>6</v>
      </c>
    </row>
    <row r="91" spans="2:30" x14ac:dyDescent="0.25">
      <c r="B91" s="1">
        <v>2014</v>
      </c>
      <c r="C91" s="58" t="s">
        <v>237</v>
      </c>
      <c r="D91" s="34">
        <v>7</v>
      </c>
      <c r="E91" s="43">
        <v>0</v>
      </c>
      <c r="F91" s="34">
        <v>10</v>
      </c>
      <c r="G91" s="43">
        <v>3</v>
      </c>
      <c r="H91" s="34">
        <v>7</v>
      </c>
      <c r="I91" s="43">
        <v>3</v>
      </c>
      <c r="J91" s="39">
        <v>1</v>
      </c>
      <c r="K91" s="45">
        <v>2</v>
      </c>
      <c r="L91" s="39">
        <v>1</v>
      </c>
      <c r="M91" s="39">
        <v>7</v>
      </c>
      <c r="N91" s="18"/>
      <c r="O91" s="18"/>
      <c r="W91" s="18">
        <v>5</v>
      </c>
      <c r="X91" s="18">
        <v>3</v>
      </c>
      <c r="Y91" s="18">
        <v>2</v>
      </c>
      <c r="Z91" s="18">
        <f>D91+F91+H91+J91+L91</f>
        <v>26</v>
      </c>
      <c r="AA91" s="18">
        <f t="shared" si="3"/>
        <v>5.2</v>
      </c>
      <c r="AB91" s="18">
        <f>E91+G91+I91+K91+M91</f>
        <v>15</v>
      </c>
      <c r="AC91" s="18">
        <f t="shared" si="4"/>
        <v>3</v>
      </c>
      <c r="AD91" s="1">
        <f t="shared" si="5"/>
        <v>11</v>
      </c>
    </row>
    <row r="92" spans="2:30" x14ac:dyDescent="0.25">
      <c r="B92" s="1">
        <v>2014</v>
      </c>
      <c r="C92" s="58" t="s">
        <v>357</v>
      </c>
      <c r="D92" s="39">
        <v>0</v>
      </c>
      <c r="E92" s="45">
        <v>3</v>
      </c>
      <c r="F92" s="34">
        <v>3</v>
      </c>
      <c r="G92" s="43">
        <v>1</v>
      </c>
      <c r="H92" s="34">
        <v>6</v>
      </c>
      <c r="I92" s="43">
        <v>2</v>
      </c>
      <c r="J92" s="34">
        <v>6</v>
      </c>
      <c r="K92" s="43">
        <v>3</v>
      </c>
      <c r="L92" s="39">
        <v>3</v>
      </c>
      <c r="M92" s="39">
        <v>6</v>
      </c>
      <c r="N92" s="18"/>
      <c r="O92" s="18"/>
      <c r="W92" s="18">
        <v>5</v>
      </c>
      <c r="X92" s="18">
        <v>3</v>
      </c>
      <c r="Y92" s="18">
        <v>2</v>
      </c>
      <c r="Z92" s="18">
        <f>D92+F92+H92+J92+L92</f>
        <v>18</v>
      </c>
      <c r="AA92" s="18">
        <f t="shared" si="3"/>
        <v>3.6</v>
      </c>
      <c r="AB92" s="18">
        <f>E92+G92+I92+K92+M92</f>
        <v>15</v>
      </c>
      <c r="AC92" s="18">
        <f t="shared" si="4"/>
        <v>3</v>
      </c>
      <c r="AD92" s="1">
        <f t="shared" si="5"/>
        <v>3</v>
      </c>
    </row>
    <row r="93" spans="2:30" x14ac:dyDescent="0.25">
      <c r="B93" s="1">
        <v>2014</v>
      </c>
      <c r="C93" s="58" t="s">
        <v>233</v>
      </c>
      <c r="D93" s="34">
        <v>4</v>
      </c>
      <c r="E93" s="43">
        <v>3</v>
      </c>
      <c r="F93" s="34">
        <v>5</v>
      </c>
      <c r="G93" s="43">
        <v>4</v>
      </c>
      <c r="H93" s="39">
        <v>3</v>
      </c>
      <c r="I93" s="45">
        <v>7</v>
      </c>
      <c r="J93" s="34">
        <v>12</v>
      </c>
      <c r="K93" s="43">
        <v>1</v>
      </c>
      <c r="L93" s="39">
        <v>3</v>
      </c>
      <c r="M93" s="39">
        <v>7</v>
      </c>
      <c r="N93" s="18"/>
      <c r="O93" s="18"/>
      <c r="W93" s="18">
        <v>5</v>
      </c>
      <c r="X93" s="18">
        <v>3</v>
      </c>
      <c r="Y93" s="18">
        <v>2</v>
      </c>
      <c r="Z93" s="18">
        <f>D93+F93+H93+J93+L93</f>
        <v>27</v>
      </c>
      <c r="AA93" s="18">
        <f t="shared" si="3"/>
        <v>5.4</v>
      </c>
      <c r="AB93" s="18">
        <f>E93+G93+I93+K93+M93</f>
        <v>22</v>
      </c>
      <c r="AC93" s="18">
        <f t="shared" si="4"/>
        <v>4.4000000000000004</v>
      </c>
      <c r="AD93" s="1">
        <f t="shared" si="5"/>
        <v>5</v>
      </c>
    </row>
    <row r="94" spans="2:30" x14ac:dyDescent="0.25">
      <c r="B94" s="1">
        <v>2013</v>
      </c>
      <c r="C94" s="58" t="s">
        <v>51</v>
      </c>
      <c r="D94" s="39">
        <v>0</v>
      </c>
      <c r="E94" s="45">
        <v>10</v>
      </c>
      <c r="F94" s="34">
        <v>7</v>
      </c>
      <c r="G94" s="43">
        <v>2</v>
      </c>
      <c r="H94" s="34">
        <v>4</v>
      </c>
      <c r="I94" s="43">
        <v>2</v>
      </c>
      <c r="J94" s="34">
        <v>6</v>
      </c>
      <c r="K94" s="43">
        <v>2</v>
      </c>
      <c r="L94" s="36" t="s">
        <v>308</v>
      </c>
      <c r="M94" s="73"/>
      <c r="N94" s="39">
        <v>0</v>
      </c>
      <c r="O94" s="39">
        <v>10</v>
      </c>
      <c r="P94" s="18"/>
      <c r="Q94" s="18"/>
      <c r="R94" s="18"/>
      <c r="S94" s="18"/>
      <c r="W94" s="18">
        <v>5</v>
      </c>
      <c r="X94" s="18">
        <v>3</v>
      </c>
      <c r="Y94" s="18">
        <v>2</v>
      </c>
      <c r="Z94" s="18">
        <f>D94+F94+H94+J94+N94</f>
        <v>17</v>
      </c>
      <c r="AA94" s="18">
        <f t="shared" si="3"/>
        <v>3.4</v>
      </c>
      <c r="AB94" s="18">
        <f>E94+G94+I94+K94+O94</f>
        <v>26</v>
      </c>
      <c r="AC94" s="18">
        <f t="shared" si="4"/>
        <v>5.2</v>
      </c>
      <c r="AD94" s="1">
        <f t="shared" si="5"/>
        <v>-9</v>
      </c>
    </row>
    <row r="95" spans="2:30" x14ac:dyDescent="0.25">
      <c r="B95" s="1">
        <v>2013</v>
      </c>
      <c r="C95" s="58" t="s">
        <v>155</v>
      </c>
      <c r="D95" s="34">
        <v>6</v>
      </c>
      <c r="E95" s="43">
        <v>2</v>
      </c>
      <c r="F95" s="34">
        <v>8</v>
      </c>
      <c r="G95" s="43">
        <v>3</v>
      </c>
      <c r="H95" s="34">
        <v>12</v>
      </c>
      <c r="I95" s="43">
        <v>2</v>
      </c>
      <c r="J95" s="39">
        <v>1</v>
      </c>
      <c r="K95" s="45">
        <v>3</v>
      </c>
      <c r="L95" s="39">
        <v>1</v>
      </c>
      <c r="M95" s="39">
        <v>5</v>
      </c>
      <c r="N95" s="18"/>
      <c r="O95" s="18"/>
      <c r="P95" s="18"/>
      <c r="Q95" s="18"/>
      <c r="R95" s="18"/>
      <c r="S95" s="18"/>
      <c r="W95" s="18">
        <v>5</v>
      </c>
      <c r="X95" s="18">
        <v>3</v>
      </c>
      <c r="Y95" s="18">
        <v>2</v>
      </c>
      <c r="Z95" s="18">
        <f>D95+F95+H95+J95+L95</f>
        <v>28</v>
      </c>
      <c r="AA95" s="18">
        <f t="shared" si="3"/>
        <v>5.6</v>
      </c>
      <c r="AB95" s="18">
        <f>E95+G95+I95+K95+M95</f>
        <v>15</v>
      </c>
      <c r="AC95" s="18">
        <f t="shared" si="4"/>
        <v>3</v>
      </c>
      <c r="AD95" s="1">
        <f t="shared" si="5"/>
        <v>13</v>
      </c>
    </row>
    <row r="96" spans="2:30" x14ac:dyDescent="0.25">
      <c r="B96" s="1">
        <v>2013</v>
      </c>
      <c r="C96" s="58" t="s">
        <v>226</v>
      </c>
      <c r="D96" s="34">
        <v>5</v>
      </c>
      <c r="E96" s="43">
        <v>2</v>
      </c>
      <c r="F96" s="39">
        <v>3</v>
      </c>
      <c r="G96" s="45">
        <v>4</v>
      </c>
      <c r="H96" s="34">
        <v>7</v>
      </c>
      <c r="I96" s="43">
        <v>1</v>
      </c>
      <c r="J96" s="34">
        <v>6</v>
      </c>
      <c r="K96" s="43">
        <v>3</v>
      </c>
      <c r="L96" s="39">
        <v>3</v>
      </c>
      <c r="M96" s="39">
        <v>4</v>
      </c>
      <c r="N96" s="18"/>
      <c r="O96" s="18"/>
      <c r="P96" s="18"/>
      <c r="Q96" s="18"/>
      <c r="R96" s="18"/>
      <c r="S96" s="18"/>
      <c r="W96" s="18">
        <v>5</v>
      </c>
      <c r="X96" s="18">
        <v>3</v>
      </c>
      <c r="Y96" s="18">
        <v>2</v>
      </c>
      <c r="Z96" s="18">
        <f>D96+F96+H96+J96+L96</f>
        <v>24</v>
      </c>
      <c r="AA96" s="18">
        <f t="shared" si="3"/>
        <v>4.8</v>
      </c>
      <c r="AB96" s="18">
        <f>E96+G96+I96+K96+M96</f>
        <v>14</v>
      </c>
      <c r="AC96" s="18">
        <f t="shared" si="4"/>
        <v>2.8</v>
      </c>
      <c r="AD96" s="1">
        <f t="shared" si="5"/>
        <v>10</v>
      </c>
    </row>
    <row r="97" spans="2:30" x14ac:dyDescent="0.25">
      <c r="B97" s="1">
        <v>2013</v>
      </c>
      <c r="C97" s="58" t="s">
        <v>57</v>
      </c>
      <c r="D97" s="34">
        <v>5</v>
      </c>
      <c r="E97" s="43">
        <v>2</v>
      </c>
      <c r="F97" s="39">
        <v>4</v>
      </c>
      <c r="G97" s="45">
        <v>7</v>
      </c>
      <c r="H97" s="34">
        <v>5</v>
      </c>
      <c r="I97" s="43">
        <v>3</v>
      </c>
      <c r="J97" s="34">
        <v>3</v>
      </c>
      <c r="K97" s="43">
        <v>6</v>
      </c>
      <c r="L97" s="39">
        <v>5</v>
      </c>
      <c r="M97" s="39">
        <v>10</v>
      </c>
      <c r="N97" s="18"/>
      <c r="O97" s="18"/>
      <c r="P97" s="18"/>
      <c r="Q97" s="18"/>
      <c r="R97" s="18"/>
      <c r="S97" s="18"/>
      <c r="W97" s="18">
        <v>5</v>
      </c>
      <c r="X97" s="18">
        <v>3</v>
      </c>
      <c r="Y97" s="18">
        <v>2</v>
      </c>
      <c r="Z97" s="18">
        <f>D97+F97+H97+J97+L97</f>
        <v>22</v>
      </c>
      <c r="AA97" s="18">
        <f t="shared" si="3"/>
        <v>4.4000000000000004</v>
      </c>
      <c r="AB97" s="18">
        <f>E97+G97+I97+K97+M97</f>
        <v>28</v>
      </c>
      <c r="AC97" s="18">
        <f t="shared" si="4"/>
        <v>5.6</v>
      </c>
      <c r="AD97" s="1">
        <f t="shared" si="5"/>
        <v>-6</v>
      </c>
    </row>
    <row r="98" spans="2:30" x14ac:dyDescent="0.25">
      <c r="B98" s="1">
        <v>2012</v>
      </c>
      <c r="C98" s="72" t="s">
        <v>226</v>
      </c>
      <c r="D98" s="34">
        <v>12</v>
      </c>
      <c r="E98" s="43">
        <v>2</v>
      </c>
      <c r="F98" s="34">
        <v>10</v>
      </c>
      <c r="G98" s="43">
        <v>2</v>
      </c>
      <c r="H98" s="36" t="s">
        <v>308</v>
      </c>
      <c r="I98" s="73"/>
      <c r="J98" s="39">
        <v>6</v>
      </c>
      <c r="K98" s="45">
        <v>12</v>
      </c>
      <c r="L98" s="34">
        <v>8</v>
      </c>
      <c r="M98" s="43">
        <v>1</v>
      </c>
      <c r="N98" s="39">
        <v>3</v>
      </c>
      <c r="O98" s="39">
        <v>6</v>
      </c>
      <c r="P98" s="18"/>
      <c r="Q98" s="18"/>
      <c r="R98" s="18"/>
      <c r="S98" s="18"/>
      <c r="W98" s="18">
        <v>5</v>
      </c>
      <c r="X98" s="18">
        <v>3</v>
      </c>
      <c r="Y98" s="18">
        <v>2</v>
      </c>
      <c r="Z98" s="18">
        <f>D98+F98+J98+L98+N98</f>
        <v>39</v>
      </c>
      <c r="AA98" s="18">
        <f t="shared" si="3"/>
        <v>7.8</v>
      </c>
      <c r="AB98" s="18">
        <f>E98+G98+K98+M98+O98</f>
        <v>23</v>
      </c>
      <c r="AC98" s="18">
        <f t="shared" si="4"/>
        <v>4.5999999999999996</v>
      </c>
      <c r="AD98" s="1">
        <f t="shared" si="5"/>
        <v>16</v>
      </c>
    </row>
    <row r="99" spans="2:30" x14ac:dyDescent="0.25">
      <c r="B99" s="1">
        <v>2012</v>
      </c>
      <c r="C99" s="72" t="s">
        <v>235</v>
      </c>
      <c r="D99" s="34">
        <v>6</v>
      </c>
      <c r="E99" s="43">
        <v>2</v>
      </c>
      <c r="F99" s="39">
        <v>2</v>
      </c>
      <c r="G99" s="45">
        <v>3</v>
      </c>
      <c r="H99" s="34">
        <v>6</v>
      </c>
      <c r="I99" s="43">
        <v>2</v>
      </c>
      <c r="J99" s="34">
        <v>10</v>
      </c>
      <c r="K99" s="43">
        <v>2</v>
      </c>
      <c r="L99" s="39">
        <v>6</v>
      </c>
      <c r="M99" s="39">
        <v>11</v>
      </c>
      <c r="N99" s="35"/>
      <c r="O99" s="35"/>
      <c r="P99" s="18"/>
      <c r="Q99" s="18"/>
      <c r="R99" s="18"/>
      <c r="S99" s="18"/>
      <c r="W99" s="18">
        <v>5</v>
      </c>
      <c r="X99" s="18">
        <v>3</v>
      </c>
      <c r="Y99" s="18">
        <v>2</v>
      </c>
      <c r="Z99" s="18">
        <f>D99+G99+H99+J99+L99</f>
        <v>31</v>
      </c>
      <c r="AA99" s="18">
        <f t="shared" si="3"/>
        <v>6.2</v>
      </c>
      <c r="AB99" s="18">
        <f>E99+G99+I99+K99+M99</f>
        <v>20</v>
      </c>
      <c r="AC99" s="18">
        <f t="shared" si="4"/>
        <v>4</v>
      </c>
      <c r="AD99" s="1">
        <f t="shared" si="5"/>
        <v>11</v>
      </c>
    </row>
    <row r="100" spans="2:30" x14ac:dyDescent="0.25">
      <c r="B100" s="1">
        <v>2012</v>
      </c>
      <c r="C100" s="72" t="s">
        <v>225</v>
      </c>
      <c r="D100" s="39">
        <v>3</v>
      </c>
      <c r="E100" s="45">
        <v>8</v>
      </c>
      <c r="F100" s="34">
        <v>8</v>
      </c>
      <c r="G100" s="43">
        <v>3</v>
      </c>
      <c r="H100" s="34">
        <v>10</v>
      </c>
      <c r="I100" s="43">
        <v>3</v>
      </c>
      <c r="J100" s="34">
        <v>10</v>
      </c>
      <c r="K100" s="43">
        <v>2</v>
      </c>
      <c r="L100" s="36" t="s">
        <v>308</v>
      </c>
      <c r="M100" s="73"/>
      <c r="N100" s="39">
        <v>3</v>
      </c>
      <c r="O100" s="39">
        <v>5</v>
      </c>
      <c r="P100" s="18"/>
      <c r="Q100" s="18"/>
      <c r="R100" s="18"/>
      <c r="S100" s="18"/>
      <c r="W100" s="18">
        <v>5</v>
      </c>
      <c r="X100" s="18">
        <v>3</v>
      </c>
      <c r="Y100" s="18">
        <v>2</v>
      </c>
      <c r="Z100" s="18">
        <f>D100+F100+H100+J100+N100</f>
        <v>34</v>
      </c>
      <c r="AA100" s="18">
        <f t="shared" si="3"/>
        <v>6.8</v>
      </c>
      <c r="AB100" s="18">
        <f>E100+G100+I100+K100+O100</f>
        <v>21</v>
      </c>
      <c r="AC100" s="18">
        <f t="shared" si="4"/>
        <v>4.2</v>
      </c>
      <c r="AD100" s="1">
        <f t="shared" si="5"/>
        <v>13</v>
      </c>
    </row>
    <row r="101" spans="2:30" x14ac:dyDescent="0.25">
      <c r="B101" s="1">
        <v>2012</v>
      </c>
      <c r="C101" s="72" t="s">
        <v>231</v>
      </c>
      <c r="D101" s="34">
        <v>13</v>
      </c>
      <c r="E101" s="43">
        <v>6</v>
      </c>
      <c r="F101" s="34">
        <v>6</v>
      </c>
      <c r="G101" s="43">
        <v>0</v>
      </c>
      <c r="H101" s="34">
        <v>7</v>
      </c>
      <c r="I101" s="43">
        <v>3</v>
      </c>
      <c r="J101" s="39">
        <v>2</v>
      </c>
      <c r="K101" s="45">
        <v>7</v>
      </c>
      <c r="L101" s="39">
        <v>1</v>
      </c>
      <c r="M101" s="39">
        <v>8</v>
      </c>
      <c r="N101" s="18"/>
      <c r="O101" s="18"/>
      <c r="P101" s="18"/>
      <c r="Q101" s="18"/>
      <c r="R101" s="18"/>
      <c r="S101" s="18"/>
      <c r="W101" s="18">
        <v>5</v>
      </c>
      <c r="X101" s="18">
        <v>3</v>
      </c>
      <c r="Y101" s="18">
        <v>2</v>
      </c>
      <c r="Z101" s="18">
        <f>D101+F101+H101+J101+L101</f>
        <v>29</v>
      </c>
      <c r="AA101" s="18">
        <f t="shared" si="3"/>
        <v>5.8</v>
      </c>
      <c r="AB101" s="18">
        <f>E101+G101+I101+K101+M101</f>
        <v>24</v>
      </c>
      <c r="AC101" s="18">
        <f t="shared" si="4"/>
        <v>4.8</v>
      </c>
      <c r="AD101" s="1">
        <f t="shared" si="5"/>
        <v>5</v>
      </c>
    </row>
    <row r="102" spans="2:30" x14ac:dyDescent="0.25">
      <c r="B102" s="1">
        <v>2012</v>
      </c>
      <c r="C102" s="72" t="s">
        <v>227</v>
      </c>
      <c r="D102" s="39">
        <v>3</v>
      </c>
      <c r="E102" s="45">
        <v>4</v>
      </c>
      <c r="F102" s="34">
        <v>12</v>
      </c>
      <c r="G102" s="43">
        <v>10</v>
      </c>
      <c r="H102" s="34">
        <v>13</v>
      </c>
      <c r="I102" s="43">
        <v>7</v>
      </c>
      <c r="J102" s="36" t="s">
        <v>308</v>
      </c>
      <c r="K102" s="73"/>
      <c r="L102" s="39">
        <v>3</v>
      </c>
      <c r="M102" s="39">
        <v>9</v>
      </c>
      <c r="N102" s="18"/>
      <c r="O102" s="18"/>
      <c r="P102" s="18"/>
      <c r="Q102" s="18"/>
      <c r="R102" s="18"/>
      <c r="S102" s="18"/>
      <c r="W102" s="18">
        <v>5</v>
      </c>
      <c r="X102" s="18">
        <v>2</v>
      </c>
      <c r="Y102" s="18">
        <v>2</v>
      </c>
      <c r="Z102" s="18">
        <f>D102+F102+H102+L102</f>
        <v>31</v>
      </c>
      <c r="AA102" s="18">
        <f t="shared" si="3"/>
        <v>6.2</v>
      </c>
      <c r="AB102" s="18">
        <f>E102+G102+I102+M102</f>
        <v>30</v>
      </c>
      <c r="AC102" s="18">
        <f t="shared" si="4"/>
        <v>6</v>
      </c>
      <c r="AD102" s="1">
        <f t="shared" si="5"/>
        <v>1</v>
      </c>
    </row>
    <row r="103" spans="2:30" x14ac:dyDescent="0.25">
      <c r="B103" s="1">
        <v>2012</v>
      </c>
      <c r="C103" s="72" t="s">
        <v>49</v>
      </c>
      <c r="D103" s="34">
        <v>5</v>
      </c>
      <c r="E103" s="43">
        <v>3</v>
      </c>
      <c r="F103" s="34">
        <v>3</v>
      </c>
      <c r="G103" s="43">
        <v>2</v>
      </c>
      <c r="H103" s="39">
        <v>3</v>
      </c>
      <c r="I103" s="45">
        <v>7</v>
      </c>
      <c r="J103" s="39">
        <v>0</v>
      </c>
      <c r="K103" s="39">
        <v>4</v>
      </c>
      <c r="L103" s="18"/>
      <c r="M103" s="18"/>
      <c r="N103" s="18"/>
      <c r="O103" s="18"/>
      <c r="P103" s="18"/>
      <c r="Q103" s="18"/>
      <c r="R103" s="18"/>
      <c r="S103" s="18"/>
      <c r="W103" s="18">
        <v>5</v>
      </c>
      <c r="X103" s="18">
        <v>3</v>
      </c>
      <c r="Y103" s="18">
        <v>2</v>
      </c>
      <c r="Z103" s="18">
        <f>D103+F103+H103+J103</f>
        <v>11</v>
      </c>
      <c r="AA103" s="18">
        <f t="shared" si="3"/>
        <v>2.2000000000000002</v>
      </c>
      <c r="AB103" s="18">
        <f>E103+G103+I103+K103</f>
        <v>16</v>
      </c>
      <c r="AC103" s="18">
        <f t="shared" si="4"/>
        <v>3.2</v>
      </c>
      <c r="AD103" s="1">
        <f t="shared" si="5"/>
        <v>-5</v>
      </c>
    </row>
    <row r="104" spans="2:30" x14ac:dyDescent="0.25">
      <c r="B104" s="1">
        <v>2011</v>
      </c>
      <c r="C104" s="58" t="s">
        <v>226</v>
      </c>
      <c r="D104" s="34">
        <v>9</v>
      </c>
      <c r="E104" s="43">
        <v>7</v>
      </c>
      <c r="F104" s="34">
        <v>5</v>
      </c>
      <c r="G104" s="43">
        <v>4</v>
      </c>
      <c r="H104" s="39">
        <v>3</v>
      </c>
      <c r="I104" s="45">
        <v>4</v>
      </c>
      <c r="J104" s="34">
        <v>5</v>
      </c>
      <c r="K104" s="43">
        <v>4</v>
      </c>
      <c r="L104" s="39">
        <v>3</v>
      </c>
      <c r="M104" s="39">
        <v>4</v>
      </c>
      <c r="N104" s="33"/>
      <c r="O104" s="33"/>
      <c r="P104" s="33"/>
      <c r="Q104" s="33"/>
      <c r="R104" s="33"/>
      <c r="S104" s="33"/>
      <c r="W104" s="18">
        <v>5</v>
      </c>
      <c r="X104" s="18">
        <v>3</v>
      </c>
      <c r="Y104" s="18">
        <v>2</v>
      </c>
      <c r="Z104" s="18">
        <f>D104+F104+H104+J104+L104</f>
        <v>25</v>
      </c>
      <c r="AA104" s="18">
        <f t="shared" si="3"/>
        <v>5</v>
      </c>
      <c r="AB104" s="18">
        <f>E104+G104+I104+K104+M104</f>
        <v>23</v>
      </c>
      <c r="AC104" s="18">
        <f t="shared" si="4"/>
        <v>4.5999999999999996</v>
      </c>
      <c r="AD104" s="1">
        <f t="shared" si="5"/>
        <v>2</v>
      </c>
    </row>
    <row r="105" spans="2:30" x14ac:dyDescent="0.25">
      <c r="B105" s="1">
        <v>2011</v>
      </c>
      <c r="C105" s="58" t="s">
        <v>235</v>
      </c>
      <c r="D105" s="34">
        <v>6</v>
      </c>
      <c r="E105" s="43">
        <v>0</v>
      </c>
      <c r="F105" s="34">
        <v>3</v>
      </c>
      <c r="G105" s="43">
        <v>0</v>
      </c>
      <c r="H105" s="39">
        <v>1</v>
      </c>
      <c r="I105" s="45">
        <v>6</v>
      </c>
      <c r="J105" s="34">
        <v>11</v>
      </c>
      <c r="K105" s="43">
        <v>1</v>
      </c>
      <c r="L105" s="41">
        <v>9</v>
      </c>
      <c r="M105" s="41">
        <v>10</v>
      </c>
      <c r="W105" s="18">
        <v>5</v>
      </c>
      <c r="X105" s="18">
        <v>3</v>
      </c>
      <c r="Y105" s="18">
        <v>2</v>
      </c>
      <c r="Z105" s="18">
        <f>D105+F105+H105+J105+L105</f>
        <v>30</v>
      </c>
      <c r="AA105" s="18">
        <f t="shared" si="3"/>
        <v>6</v>
      </c>
      <c r="AB105" s="18">
        <f>E105+G105+I105+K105+M105</f>
        <v>17</v>
      </c>
      <c r="AC105" s="18">
        <f t="shared" si="4"/>
        <v>3.4</v>
      </c>
      <c r="AD105" s="1">
        <f t="shared" si="5"/>
        <v>13</v>
      </c>
    </row>
    <row r="106" spans="2:30" x14ac:dyDescent="0.25">
      <c r="B106" s="1">
        <v>2010</v>
      </c>
      <c r="C106" s="58" t="s">
        <v>250</v>
      </c>
      <c r="D106" s="34">
        <v>10</v>
      </c>
      <c r="E106" s="43">
        <v>2</v>
      </c>
      <c r="F106" s="34">
        <v>5</v>
      </c>
      <c r="G106" s="43">
        <v>4</v>
      </c>
      <c r="H106" s="34">
        <v>12</v>
      </c>
      <c r="I106" s="43">
        <v>9</v>
      </c>
      <c r="J106" s="39">
        <v>2</v>
      </c>
      <c r="K106" s="45">
        <v>7</v>
      </c>
      <c r="L106" s="39">
        <v>2</v>
      </c>
      <c r="M106" s="39">
        <v>3</v>
      </c>
      <c r="S106" s="19"/>
      <c r="W106" s="18">
        <v>5</v>
      </c>
      <c r="X106" s="18">
        <v>3</v>
      </c>
      <c r="Y106" s="18">
        <v>2</v>
      </c>
      <c r="Z106" s="18">
        <f>D106+F106+H106+J106+L106</f>
        <v>31</v>
      </c>
      <c r="AA106" s="18">
        <f t="shared" si="3"/>
        <v>6.2</v>
      </c>
      <c r="AB106" s="18">
        <f>E106+G106+I106+K106+M106</f>
        <v>25</v>
      </c>
      <c r="AC106" s="18">
        <f t="shared" si="4"/>
        <v>5</v>
      </c>
      <c r="AD106" s="1">
        <f t="shared" si="5"/>
        <v>6</v>
      </c>
    </row>
    <row r="107" spans="2:30" x14ac:dyDescent="0.25">
      <c r="B107" s="1">
        <v>2010</v>
      </c>
      <c r="C107" s="58" t="s">
        <v>232</v>
      </c>
      <c r="D107" s="39">
        <v>5</v>
      </c>
      <c r="E107" s="45">
        <v>6</v>
      </c>
      <c r="F107" s="34">
        <v>1</v>
      </c>
      <c r="G107" s="43">
        <v>0</v>
      </c>
      <c r="H107" s="34">
        <v>3</v>
      </c>
      <c r="I107" s="43">
        <v>2</v>
      </c>
      <c r="J107" s="34">
        <v>5</v>
      </c>
      <c r="K107" s="43">
        <v>2</v>
      </c>
      <c r="L107" s="36" t="s">
        <v>308</v>
      </c>
      <c r="M107" s="73"/>
      <c r="N107" s="39">
        <v>1</v>
      </c>
      <c r="O107" s="39">
        <v>4</v>
      </c>
      <c r="S107" s="18"/>
      <c r="W107" s="18">
        <v>5</v>
      </c>
      <c r="X107" s="18">
        <v>3</v>
      </c>
      <c r="Y107" s="18">
        <v>2</v>
      </c>
      <c r="Z107" s="18">
        <f>D107+F107+H107+J107+N107</f>
        <v>15</v>
      </c>
      <c r="AA107" s="18">
        <f t="shared" si="3"/>
        <v>3</v>
      </c>
      <c r="AB107" s="18">
        <f>E107+G107+I107+K107+O107</f>
        <v>14</v>
      </c>
      <c r="AC107" s="18">
        <f t="shared" si="4"/>
        <v>2.8</v>
      </c>
      <c r="AD107" s="1">
        <f t="shared" si="5"/>
        <v>1</v>
      </c>
    </row>
    <row r="108" spans="2:30" x14ac:dyDescent="0.25">
      <c r="B108" s="1">
        <v>2010</v>
      </c>
      <c r="C108" s="58" t="s">
        <v>148</v>
      </c>
      <c r="D108" s="39">
        <v>2</v>
      </c>
      <c r="E108" s="45">
        <v>6</v>
      </c>
      <c r="F108" s="34">
        <v>2</v>
      </c>
      <c r="G108" s="43">
        <v>1</v>
      </c>
      <c r="H108" s="34">
        <v>4</v>
      </c>
      <c r="I108" s="43">
        <v>3</v>
      </c>
      <c r="J108" s="34">
        <v>10</v>
      </c>
      <c r="K108" s="43">
        <v>0</v>
      </c>
      <c r="L108" s="39">
        <v>1</v>
      </c>
      <c r="M108" s="39">
        <v>10</v>
      </c>
      <c r="S108" s="18"/>
      <c r="W108" s="18">
        <v>5</v>
      </c>
      <c r="X108" s="18">
        <v>3</v>
      </c>
      <c r="Y108" s="18">
        <v>2</v>
      </c>
      <c r="Z108" s="18">
        <f>D108+F108+H108+J108+L108</f>
        <v>19</v>
      </c>
      <c r="AA108" s="18">
        <f t="shared" si="3"/>
        <v>3.8</v>
      </c>
      <c r="AB108" s="18">
        <f>E108+G108+I108+K108+M108</f>
        <v>20</v>
      </c>
      <c r="AC108" s="18">
        <f t="shared" si="4"/>
        <v>4</v>
      </c>
      <c r="AD108" s="1">
        <f t="shared" si="5"/>
        <v>-1</v>
      </c>
    </row>
    <row r="109" spans="2:30" x14ac:dyDescent="0.25">
      <c r="B109" s="1">
        <v>2009</v>
      </c>
      <c r="C109" s="58" t="s">
        <v>210</v>
      </c>
      <c r="D109" s="39">
        <v>5</v>
      </c>
      <c r="E109" s="45">
        <v>9</v>
      </c>
      <c r="F109" s="34">
        <v>4</v>
      </c>
      <c r="G109" s="43">
        <v>2</v>
      </c>
      <c r="H109" s="34">
        <v>2</v>
      </c>
      <c r="I109" s="43">
        <v>1</v>
      </c>
      <c r="J109" s="34">
        <v>4</v>
      </c>
      <c r="K109" s="43">
        <v>3</v>
      </c>
      <c r="L109" s="39">
        <v>3</v>
      </c>
      <c r="M109" s="39">
        <v>9</v>
      </c>
      <c r="W109" s="1">
        <v>5</v>
      </c>
      <c r="X109" s="1">
        <v>3</v>
      </c>
      <c r="Y109" s="1">
        <v>2</v>
      </c>
      <c r="Z109" s="1">
        <f>D109+F109+H109+J109+L109</f>
        <v>18</v>
      </c>
      <c r="AA109" s="1">
        <f t="shared" si="3"/>
        <v>3.6</v>
      </c>
      <c r="AB109" s="1">
        <f>E109+G109+I109+K109+M109</f>
        <v>24</v>
      </c>
      <c r="AC109" s="1">
        <f t="shared" si="4"/>
        <v>4.8</v>
      </c>
      <c r="AD109" s="1">
        <f t="shared" si="5"/>
        <v>-6</v>
      </c>
    </row>
    <row r="110" spans="2:30" x14ac:dyDescent="0.25">
      <c r="B110" s="1">
        <v>2009</v>
      </c>
      <c r="C110" s="58" t="s">
        <v>152</v>
      </c>
      <c r="D110" s="34">
        <v>7</v>
      </c>
      <c r="E110" s="43">
        <v>4</v>
      </c>
      <c r="F110" s="36" t="s">
        <v>308</v>
      </c>
      <c r="G110" s="49"/>
      <c r="H110" s="39">
        <v>6</v>
      </c>
      <c r="I110" s="45">
        <v>11</v>
      </c>
      <c r="J110" s="34">
        <v>1</v>
      </c>
      <c r="K110" s="43">
        <v>0</v>
      </c>
      <c r="L110" s="34">
        <v>8</v>
      </c>
      <c r="M110" s="43">
        <v>6</v>
      </c>
      <c r="N110" s="39">
        <v>0</v>
      </c>
      <c r="O110" s="39">
        <v>2</v>
      </c>
      <c r="W110" s="1">
        <v>5</v>
      </c>
      <c r="X110" s="1">
        <v>3</v>
      </c>
      <c r="Y110" s="1">
        <v>2</v>
      </c>
      <c r="Z110" s="1">
        <f>D110+H110+J110+L110+N110</f>
        <v>22</v>
      </c>
      <c r="AA110" s="1">
        <f t="shared" si="3"/>
        <v>4.4000000000000004</v>
      </c>
      <c r="AB110" s="1">
        <f>E110+I110+K110+M110+O110</f>
        <v>23</v>
      </c>
      <c r="AC110" s="1">
        <f t="shared" si="4"/>
        <v>4.5999999999999996</v>
      </c>
      <c r="AD110" s="1">
        <f t="shared" si="5"/>
        <v>-1</v>
      </c>
    </row>
    <row r="111" spans="2:30" x14ac:dyDescent="0.25">
      <c r="B111" s="1">
        <v>2009</v>
      </c>
      <c r="C111" s="58" t="s">
        <v>229</v>
      </c>
      <c r="D111" s="34">
        <v>6</v>
      </c>
      <c r="E111" s="43">
        <v>2</v>
      </c>
      <c r="F111" s="39">
        <v>0</v>
      </c>
      <c r="G111" s="45">
        <v>1</v>
      </c>
      <c r="H111" s="34">
        <v>3</v>
      </c>
      <c r="I111" s="43">
        <v>0</v>
      </c>
      <c r="J111" s="34">
        <v>6</v>
      </c>
      <c r="K111" s="43">
        <v>4</v>
      </c>
      <c r="L111" s="39">
        <v>6</v>
      </c>
      <c r="M111" s="39">
        <v>8</v>
      </c>
      <c r="W111" s="1">
        <v>5</v>
      </c>
      <c r="X111" s="1">
        <v>3</v>
      </c>
      <c r="Y111" s="1">
        <v>2</v>
      </c>
      <c r="Z111" s="1">
        <f>D111+F111+H111+J111+L111</f>
        <v>21</v>
      </c>
      <c r="AA111" s="1">
        <f t="shared" si="3"/>
        <v>4.2</v>
      </c>
      <c r="AB111" s="1">
        <f>E111+G111+I111+K111+M111</f>
        <v>15</v>
      </c>
      <c r="AC111" s="1">
        <f t="shared" si="4"/>
        <v>3</v>
      </c>
      <c r="AD111" s="1">
        <f t="shared" si="5"/>
        <v>6</v>
      </c>
    </row>
    <row r="112" spans="2:30" x14ac:dyDescent="0.25">
      <c r="B112" s="1">
        <v>2005</v>
      </c>
      <c r="C112" s="58" t="s">
        <v>145</v>
      </c>
      <c r="D112" s="34">
        <v>9</v>
      </c>
      <c r="E112" s="43">
        <v>5</v>
      </c>
      <c r="F112" s="39">
        <v>1</v>
      </c>
      <c r="G112" s="45">
        <v>4</v>
      </c>
      <c r="H112" s="34">
        <v>6</v>
      </c>
      <c r="I112" s="43">
        <v>4</v>
      </c>
      <c r="J112" s="34">
        <v>5</v>
      </c>
      <c r="K112" s="43">
        <v>1</v>
      </c>
      <c r="L112" s="36" t="s">
        <v>309</v>
      </c>
      <c r="M112" s="49"/>
      <c r="N112" s="39">
        <v>2</v>
      </c>
      <c r="O112" s="39">
        <v>6</v>
      </c>
      <c r="W112" s="18">
        <v>5</v>
      </c>
      <c r="X112" s="18">
        <v>3</v>
      </c>
      <c r="Y112" s="18">
        <v>2</v>
      </c>
      <c r="Z112" s="18">
        <f>D112+F112+H112+J112+N112</f>
        <v>23</v>
      </c>
      <c r="AA112" s="20">
        <f t="shared" si="3"/>
        <v>4.5999999999999996</v>
      </c>
      <c r="AB112" s="18">
        <f>E112+G112+I112+K112+O112</f>
        <v>20</v>
      </c>
      <c r="AC112" s="20">
        <f t="shared" si="4"/>
        <v>4</v>
      </c>
      <c r="AD112" s="1">
        <f t="shared" si="5"/>
        <v>3</v>
      </c>
    </row>
    <row r="113" spans="2:30" x14ac:dyDescent="0.25">
      <c r="B113" s="1">
        <v>2005</v>
      </c>
      <c r="C113" s="58" t="s">
        <v>82</v>
      </c>
      <c r="D113" s="34">
        <v>6</v>
      </c>
      <c r="E113" s="43">
        <v>1</v>
      </c>
      <c r="F113" s="34">
        <v>4</v>
      </c>
      <c r="G113" s="43">
        <v>1</v>
      </c>
      <c r="H113" s="39">
        <v>2</v>
      </c>
      <c r="I113" s="45">
        <v>3</v>
      </c>
      <c r="J113" s="34">
        <v>4</v>
      </c>
      <c r="K113" s="43">
        <v>3</v>
      </c>
      <c r="L113" s="39">
        <v>1</v>
      </c>
      <c r="M113" s="39">
        <v>4</v>
      </c>
      <c r="W113" s="18">
        <v>5</v>
      </c>
      <c r="X113" s="18">
        <v>3</v>
      </c>
      <c r="Y113" s="18">
        <v>2</v>
      </c>
      <c r="Z113" s="18">
        <f>D113+F113+H113+J113+L113</f>
        <v>17</v>
      </c>
      <c r="AA113" s="20">
        <f t="shared" si="3"/>
        <v>3.4</v>
      </c>
      <c r="AB113" s="18">
        <f>E113+G113+I113+K113+M113</f>
        <v>12</v>
      </c>
      <c r="AC113" s="20">
        <f t="shared" si="4"/>
        <v>2.4</v>
      </c>
      <c r="AD113" s="1">
        <f t="shared" si="5"/>
        <v>5</v>
      </c>
    </row>
    <row r="114" spans="2:30" x14ac:dyDescent="0.25">
      <c r="B114" s="1">
        <v>2005</v>
      </c>
      <c r="C114" s="58" t="s">
        <v>235</v>
      </c>
      <c r="D114" s="39">
        <v>0</v>
      </c>
      <c r="E114" s="45">
        <v>1</v>
      </c>
      <c r="F114" s="34">
        <v>2</v>
      </c>
      <c r="G114" s="43">
        <v>1</v>
      </c>
      <c r="H114" s="34">
        <v>1</v>
      </c>
      <c r="I114" s="43">
        <v>0</v>
      </c>
      <c r="J114" s="34">
        <v>3</v>
      </c>
      <c r="K114" s="43">
        <v>2</v>
      </c>
      <c r="L114" s="39">
        <v>2</v>
      </c>
      <c r="M114" s="39">
        <v>4</v>
      </c>
      <c r="W114" s="18">
        <v>5</v>
      </c>
      <c r="X114" s="18">
        <v>3</v>
      </c>
      <c r="Y114" s="18">
        <v>2</v>
      </c>
      <c r="Z114" s="18">
        <f>D114+F114+H114+J114+L114</f>
        <v>8</v>
      </c>
      <c r="AA114" s="20">
        <f t="shared" si="3"/>
        <v>1.6</v>
      </c>
      <c r="AB114" s="18">
        <f>E114+G114+I114+K114+M114</f>
        <v>8</v>
      </c>
      <c r="AC114" s="20">
        <f t="shared" si="4"/>
        <v>1.6</v>
      </c>
      <c r="AD114" s="1">
        <f t="shared" si="5"/>
        <v>0</v>
      </c>
    </row>
    <row r="115" spans="2:30" x14ac:dyDescent="0.25">
      <c r="B115" s="1">
        <v>2004</v>
      </c>
      <c r="C115" s="72" t="s">
        <v>23</v>
      </c>
      <c r="D115" s="34">
        <v>2</v>
      </c>
      <c r="E115" s="43">
        <v>1</v>
      </c>
      <c r="F115" s="34">
        <v>4</v>
      </c>
      <c r="G115" s="43">
        <v>2</v>
      </c>
      <c r="H115" s="41">
        <v>3</v>
      </c>
      <c r="I115" s="53">
        <v>5</v>
      </c>
      <c r="J115" s="34">
        <v>3</v>
      </c>
      <c r="K115" s="54">
        <v>2</v>
      </c>
      <c r="L115" s="39">
        <v>1</v>
      </c>
      <c r="M115" s="39">
        <v>2</v>
      </c>
      <c r="N115" s="17"/>
      <c r="O115" s="17"/>
      <c r="P115" s="17"/>
      <c r="W115" s="18">
        <v>5</v>
      </c>
      <c r="X115" s="18">
        <v>3</v>
      </c>
      <c r="Y115" s="18">
        <v>2</v>
      </c>
      <c r="Z115" s="18">
        <f>D115+F115+H115+J115+L115</f>
        <v>13</v>
      </c>
      <c r="AA115" s="20">
        <f t="shared" si="3"/>
        <v>2.6</v>
      </c>
      <c r="AB115" s="18">
        <f>E115+G115+I115+K115+M115</f>
        <v>12</v>
      </c>
      <c r="AC115" s="20">
        <f t="shared" si="4"/>
        <v>2.4</v>
      </c>
      <c r="AD115" s="1">
        <f t="shared" si="5"/>
        <v>1</v>
      </c>
    </row>
    <row r="116" spans="2:30" x14ac:dyDescent="0.25">
      <c r="B116" s="1">
        <v>2004</v>
      </c>
      <c r="C116" s="72" t="s">
        <v>212</v>
      </c>
      <c r="D116" s="34">
        <v>7</v>
      </c>
      <c r="E116" s="43">
        <v>1</v>
      </c>
      <c r="F116" s="34">
        <v>21</v>
      </c>
      <c r="G116" s="43">
        <v>5</v>
      </c>
      <c r="H116" s="34">
        <v>4</v>
      </c>
      <c r="I116" s="43">
        <v>1</v>
      </c>
      <c r="J116" s="36" t="s">
        <v>309</v>
      </c>
      <c r="K116" s="49"/>
      <c r="L116" s="39">
        <v>3</v>
      </c>
      <c r="M116" s="45">
        <v>4</v>
      </c>
      <c r="N116" s="41">
        <v>0</v>
      </c>
      <c r="O116" s="41">
        <v>3</v>
      </c>
      <c r="P116" s="17"/>
      <c r="W116" s="18">
        <v>5</v>
      </c>
      <c r="X116" s="18">
        <v>3</v>
      </c>
      <c r="Y116" s="18">
        <v>2</v>
      </c>
      <c r="Z116" s="18">
        <f>D116+F116+H116+L116+N116</f>
        <v>35</v>
      </c>
      <c r="AA116" s="20">
        <f t="shared" si="3"/>
        <v>7</v>
      </c>
      <c r="AB116" s="18">
        <f>E116+G116+I116+M116+O116</f>
        <v>14</v>
      </c>
      <c r="AC116" s="20">
        <f t="shared" si="4"/>
        <v>2.8</v>
      </c>
      <c r="AD116" s="1">
        <f t="shared" si="5"/>
        <v>21</v>
      </c>
    </row>
    <row r="117" spans="2:30" x14ac:dyDescent="0.25">
      <c r="B117" s="18">
        <v>2024</v>
      </c>
      <c r="C117" s="58" t="s">
        <v>58</v>
      </c>
      <c r="D117" s="34">
        <v>6</v>
      </c>
      <c r="E117" s="43">
        <v>2</v>
      </c>
      <c r="F117" s="34">
        <v>13</v>
      </c>
      <c r="G117" s="43">
        <v>3</v>
      </c>
      <c r="H117" s="5"/>
      <c r="I117" s="5"/>
      <c r="J117" s="39">
        <v>0</v>
      </c>
      <c r="K117" s="45">
        <v>1</v>
      </c>
      <c r="L117" s="39">
        <v>1</v>
      </c>
      <c r="M117" s="39">
        <v>10</v>
      </c>
      <c r="N117" s="5"/>
      <c r="O117" s="5"/>
      <c r="P117" s="5"/>
      <c r="Q117" s="5"/>
      <c r="R117" s="5"/>
      <c r="S117" s="5"/>
      <c r="T117" s="5"/>
      <c r="U117" s="5"/>
      <c r="V117" s="5"/>
      <c r="W117" s="1">
        <v>4</v>
      </c>
      <c r="X117" s="1">
        <v>2</v>
      </c>
      <c r="Y117" s="1">
        <v>2</v>
      </c>
      <c r="Z117" s="1">
        <f>D117+F117+J117+L117</f>
        <v>20</v>
      </c>
      <c r="AA117" s="1">
        <f t="shared" si="3"/>
        <v>5</v>
      </c>
      <c r="AB117" s="1">
        <f>E117+G117+K117+M117</f>
        <v>16</v>
      </c>
      <c r="AC117" s="1">
        <f t="shared" si="4"/>
        <v>4</v>
      </c>
      <c r="AD117" s="1">
        <f t="shared" si="5"/>
        <v>4</v>
      </c>
    </row>
    <row r="118" spans="2:30" x14ac:dyDescent="0.25">
      <c r="B118" s="18">
        <v>2024</v>
      </c>
      <c r="C118" s="58" t="s">
        <v>147</v>
      </c>
      <c r="D118" s="34">
        <v>10</v>
      </c>
      <c r="E118" s="43">
        <v>2</v>
      </c>
      <c r="F118" s="39">
        <v>7</v>
      </c>
      <c r="G118" s="45">
        <v>8</v>
      </c>
      <c r="H118" s="34">
        <v>11</v>
      </c>
      <c r="I118" s="43">
        <v>10</v>
      </c>
      <c r="J118" s="39">
        <v>2</v>
      </c>
      <c r="K118" s="39">
        <v>5</v>
      </c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1">
        <v>4</v>
      </c>
      <c r="X118" s="1">
        <v>2</v>
      </c>
      <c r="Y118" s="1">
        <v>2</v>
      </c>
      <c r="Z118" s="1">
        <f>D118+F118+H118+J118</f>
        <v>30</v>
      </c>
      <c r="AA118" s="1">
        <f t="shared" si="3"/>
        <v>7.5</v>
      </c>
      <c r="AB118" s="1">
        <f>E118+G118+I118+K118</f>
        <v>25</v>
      </c>
      <c r="AC118" s="23">
        <f t="shared" si="4"/>
        <v>6.25</v>
      </c>
      <c r="AD118" s="1">
        <f t="shared" si="5"/>
        <v>5</v>
      </c>
    </row>
    <row r="119" spans="2:30" x14ac:dyDescent="0.25">
      <c r="B119" s="18">
        <v>2024</v>
      </c>
      <c r="C119" s="58" t="s">
        <v>146</v>
      </c>
      <c r="D119" s="39">
        <v>0</v>
      </c>
      <c r="E119" s="45">
        <v>3</v>
      </c>
      <c r="F119" s="34">
        <v>5</v>
      </c>
      <c r="G119" s="43">
        <v>4</v>
      </c>
      <c r="H119" s="34">
        <v>6</v>
      </c>
      <c r="I119" s="43">
        <v>5</v>
      </c>
      <c r="J119" s="39">
        <v>2</v>
      </c>
      <c r="K119" s="39">
        <v>4</v>
      </c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1">
        <v>4</v>
      </c>
      <c r="X119" s="1">
        <v>2</v>
      </c>
      <c r="Y119" s="1">
        <v>2</v>
      </c>
      <c r="Z119" s="1">
        <f>D119+F119+H119+J119</f>
        <v>13</v>
      </c>
      <c r="AA119" s="23">
        <f t="shared" si="3"/>
        <v>3.25</v>
      </c>
      <c r="AB119" s="1">
        <f>E119+G119+I119+K119</f>
        <v>16</v>
      </c>
      <c r="AC119" s="1">
        <f t="shared" si="4"/>
        <v>4</v>
      </c>
      <c r="AD119" s="1">
        <f t="shared" si="5"/>
        <v>-3</v>
      </c>
    </row>
    <row r="120" spans="2:30" x14ac:dyDescent="0.25">
      <c r="B120" s="18">
        <v>2024</v>
      </c>
      <c r="C120" s="58" t="s">
        <v>57</v>
      </c>
      <c r="D120" s="34">
        <v>2</v>
      </c>
      <c r="E120" s="43">
        <v>0</v>
      </c>
      <c r="F120" s="34">
        <v>9</v>
      </c>
      <c r="G120" s="43">
        <v>10</v>
      </c>
      <c r="H120" s="39">
        <v>6</v>
      </c>
      <c r="I120" s="45">
        <v>13</v>
      </c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1">
        <v>3</v>
      </c>
      <c r="X120" s="1">
        <v>2</v>
      </c>
      <c r="Y120" s="1">
        <v>2</v>
      </c>
      <c r="Z120" s="1">
        <f>D120+F120+H120</f>
        <v>17</v>
      </c>
      <c r="AA120" s="23">
        <f t="shared" si="3"/>
        <v>5.666666666666667</v>
      </c>
      <c r="AB120" s="1">
        <f>E120+G120+I120</f>
        <v>23</v>
      </c>
      <c r="AC120" s="23">
        <f t="shared" si="4"/>
        <v>7.666666666666667</v>
      </c>
      <c r="AD120" s="1">
        <f t="shared" si="5"/>
        <v>-6</v>
      </c>
    </row>
    <row r="121" spans="2:30" x14ac:dyDescent="0.25">
      <c r="B121" s="5">
        <v>2023</v>
      </c>
      <c r="C121" s="58" t="s">
        <v>152</v>
      </c>
      <c r="D121" s="39">
        <v>0</v>
      </c>
      <c r="E121" s="45">
        <v>14</v>
      </c>
      <c r="F121" s="34">
        <v>9</v>
      </c>
      <c r="G121" s="43">
        <v>7</v>
      </c>
      <c r="H121" s="34">
        <v>6</v>
      </c>
      <c r="I121" s="43">
        <v>1</v>
      </c>
      <c r="J121" s="36" t="s">
        <v>308</v>
      </c>
      <c r="K121" s="73"/>
      <c r="L121" s="39">
        <v>1</v>
      </c>
      <c r="M121" s="39">
        <v>3</v>
      </c>
      <c r="N121" s="5"/>
      <c r="O121" s="5"/>
      <c r="P121" s="5"/>
      <c r="Q121" s="5"/>
      <c r="R121" s="5"/>
      <c r="S121" s="5"/>
      <c r="W121" s="1">
        <v>5</v>
      </c>
      <c r="X121" s="1">
        <v>2</v>
      </c>
      <c r="Y121" s="1">
        <v>2</v>
      </c>
      <c r="Z121" s="1">
        <f>D121+F121+H121+L121</f>
        <v>16</v>
      </c>
      <c r="AA121" s="1">
        <f t="shared" si="3"/>
        <v>3.2</v>
      </c>
      <c r="AB121" s="1">
        <f>E121+G121+I121+M121</f>
        <v>25</v>
      </c>
      <c r="AC121" s="1">
        <f t="shared" si="4"/>
        <v>5</v>
      </c>
      <c r="AD121" s="1">
        <f t="shared" si="5"/>
        <v>-9</v>
      </c>
    </row>
    <row r="122" spans="2:30" x14ac:dyDescent="0.25">
      <c r="B122" s="5">
        <v>2023</v>
      </c>
      <c r="C122" s="58" t="s">
        <v>17</v>
      </c>
      <c r="D122" s="34">
        <v>11</v>
      </c>
      <c r="E122" s="43">
        <v>7</v>
      </c>
      <c r="F122" s="39">
        <v>6</v>
      </c>
      <c r="G122" s="45">
        <v>7</v>
      </c>
      <c r="H122" s="34">
        <v>9</v>
      </c>
      <c r="I122" s="43">
        <v>5</v>
      </c>
      <c r="J122" s="39">
        <v>1</v>
      </c>
      <c r="K122" s="39">
        <v>12</v>
      </c>
      <c r="L122" s="5"/>
      <c r="M122" s="5"/>
      <c r="N122" s="5"/>
      <c r="O122" s="5"/>
      <c r="P122" s="5"/>
      <c r="Q122" s="5"/>
      <c r="R122" s="5"/>
      <c r="S122" s="5"/>
      <c r="W122" s="1">
        <v>4</v>
      </c>
      <c r="X122" s="1">
        <v>2</v>
      </c>
      <c r="Y122" s="1">
        <v>2</v>
      </c>
      <c r="Z122" s="1">
        <f>D122+F122+H122+J122</f>
        <v>27</v>
      </c>
      <c r="AA122" s="23">
        <f t="shared" si="3"/>
        <v>6.75</v>
      </c>
      <c r="AB122" s="1">
        <f>E122+G122+I122+K122</f>
        <v>31</v>
      </c>
      <c r="AC122" s="23">
        <f t="shared" si="4"/>
        <v>7.75</v>
      </c>
      <c r="AD122" s="1">
        <f t="shared" si="5"/>
        <v>-4</v>
      </c>
    </row>
    <row r="123" spans="2:30" x14ac:dyDescent="0.25">
      <c r="B123" s="5">
        <v>2023</v>
      </c>
      <c r="C123" s="58" t="s">
        <v>52</v>
      </c>
      <c r="D123" s="34">
        <v>2</v>
      </c>
      <c r="E123" s="43">
        <v>1</v>
      </c>
      <c r="F123" s="39">
        <v>9</v>
      </c>
      <c r="G123" s="45">
        <v>11</v>
      </c>
      <c r="H123" s="34">
        <v>4</v>
      </c>
      <c r="I123" s="43">
        <v>2</v>
      </c>
      <c r="J123" s="39">
        <v>7</v>
      </c>
      <c r="K123" s="39">
        <v>8</v>
      </c>
      <c r="L123" s="5"/>
      <c r="M123" s="5"/>
      <c r="N123" s="5"/>
      <c r="O123" s="5"/>
      <c r="P123" s="5"/>
      <c r="Q123" s="5"/>
      <c r="R123" s="5"/>
      <c r="S123" s="5"/>
      <c r="W123" s="1">
        <v>4</v>
      </c>
      <c r="X123" s="1">
        <v>2</v>
      </c>
      <c r="Y123" s="1">
        <v>2</v>
      </c>
      <c r="Z123" s="1">
        <f>D123+F123+H123+J123</f>
        <v>22</v>
      </c>
      <c r="AA123" s="1">
        <f t="shared" si="3"/>
        <v>5.5</v>
      </c>
      <c r="AB123" s="1">
        <f>E123+G123+I123+K123</f>
        <v>22</v>
      </c>
      <c r="AC123" s="1">
        <f t="shared" si="4"/>
        <v>5.5</v>
      </c>
      <c r="AD123" s="1">
        <f t="shared" si="5"/>
        <v>0</v>
      </c>
    </row>
    <row r="124" spans="2:30" x14ac:dyDescent="0.25">
      <c r="B124" s="5">
        <v>2023</v>
      </c>
      <c r="C124" s="58" t="s">
        <v>81</v>
      </c>
      <c r="D124" s="34">
        <v>10</v>
      </c>
      <c r="E124" s="43">
        <v>6</v>
      </c>
      <c r="F124" s="34">
        <v>10</v>
      </c>
      <c r="G124" s="43">
        <v>1</v>
      </c>
      <c r="H124" s="39">
        <v>8</v>
      </c>
      <c r="I124" s="45">
        <v>13</v>
      </c>
      <c r="J124" s="39">
        <v>12</v>
      </c>
      <c r="K124" s="39">
        <v>13</v>
      </c>
      <c r="L124" s="5"/>
      <c r="M124" s="5"/>
      <c r="N124" s="5"/>
      <c r="O124" s="5"/>
      <c r="P124" s="5"/>
      <c r="Q124" s="5"/>
      <c r="R124" s="5"/>
      <c r="S124" s="5"/>
      <c r="W124" s="1">
        <v>4</v>
      </c>
      <c r="X124" s="1">
        <v>2</v>
      </c>
      <c r="Y124" s="1">
        <v>2</v>
      </c>
      <c r="Z124" s="1">
        <f>D124+F124+H124+J124</f>
        <v>40</v>
      </c>
      <c r="AA124" s="1">
        <f t="shared" si="3"/>
        <v>10</v>
      </c>
      <c r="AB124" s="1">
        <f>E124+G124+I124+K124</f>
        <v>33</v>
      </c>
      <c r="AC124" s="23">
        <f t="shared" si="4"/>
        <v>8.25</v>
      </c>
      <c r="AD124" s="1">
        <f t="shared" si="5"/>
        <v>7</v>
      </c>
    </row>
    <row r="125" spans="2:30" x14ac:dyDescent="0.25">
      <c r="B125" s="1">
        <v>2022</v>
      </c>
      <c r="C125" s="58" t="s">
        <v>163</v>
      </c>
      <c r="D125" s="34">
        <v>8</v>
      </c>
      <c r="E125" s="43">
        <v>2</v>
      </c>
      <c r="F125" s="36" t="s">
        <v>308</v>
      </c>
      <c r="G125" s="73"/>
      <c r="H125" s="34">
        <v>4</v>
      </c>
      <c r="I125" s="43">
        <v>0</v>
      </c>
      <c r="J125" s="39">
        <v>5</v>
      </c>
      <c r="K125" s="45">
        <v>10</v>
      </c>
      <c r="L125" s="39">
        <v>0</v>
      </c>
      <c r="M125" s="39">
        <v>15</v>
      </c>
      <c r="W125" s="1">
        <v>4</v>
      </c>
      <c r="X125" s="1">
        <v>2</v>
      </c>
      <c r="Y125" s="1">
        <v>2</v>
      </c>
      <c r="Z125" s="1">
        <f>D125+H125+J125+L125</f>
        <v>17</v>
      </c>
      <c r="AA125" s="23">
        <f t="shared" si="3"/>
        <v>4.25</v>
      </c>
      <c r="AB125" s="1">
        <f>E125+I125+K125+M125</f>
        <v>27</v>
      </c>
      <c r="AC125" s="23">
        <f t="shared" si="4"/>
        <v>6.75</v>
      </c>
      <c r="AD125" s="1">
        <f t="shared" si="5"/>
        <v>-10</v>
      </c>
    </row>
    <row r="126" spans="2:30" x14ac:dyDescent="0.25">
      <c r="B126" s="1">
        <v>2022</v>
      </c>
      <c r="C126" s="58" t="s">
        <v>49</v>
      </c>
      <c r="D126" s="39">
        <v>4</v>
      </c>
      <c r="E126" s="45">
        <v>5</v>
      </c>
      <c r="F126" s="34">
        <v>5</v>
      </c>
      <c r="G126" s="43">
        <v>4</v>
      </c>
      <c r="H126" s="34">
        <v>8</v>
      </c>
      <c r="I126" s="43">
        <v>7</v>
      </c>
      <c r="J126" s="36" t="s">
        <v>308</v>
      </c>
      <c r="K126" s="73"/>
      <c r="L126" s="39">
        <v>1</v>
      </c>
      <c r="M126" s="39">
        <v>9</v>
      </c>
      <c r="W126" s="1">
        <v>4</v>
      </c>
      <c r="X126" s="1">
        <v>2</v>
      </c>
      <c r="Y126" s="1">
        <v>2</v>
      </c>
      <c r="Z126" s="1">
        <f>D126+F126+H126+L126</f>
        <v>18</v>
      </c>
      <c r="AA126" s="1">
        <f t="shared" si="3"/>
        <v>4.5</v>
      </c>
      <c r="AB126" s="1">
        <f>E126+G126+I126+M126</f>
        <v>25</v>
      </c>
      <c r="AC126" s="23">
        <f t="shared" si="4"/>
        <v>6.25</v>
      </c>
      <c r="AD126" s="1">
        <f t="shared" si="5"/>
        <v>-7</v>
      </c>
    </row>
    <row r="127" spans="2:30" x14ac:dyDescent="0.25">
      <c r="B127" s="1">
        <v>2022</v>
      </c>
      <c r="C127" s="58" t="s">
        <v>146</v>
      </c>
      <c r="D127" s="34">
        <v>14</v>
      </c>
      <c r="E127" s="43">
        <v>5</v>
      </c>
      <c r="F127" s="34">
        <v>3</v>
      </c>
      <c r="G127" s="43">
        <v>2</v>
      </c>
      <c r="H127" s="39">
        <v>0</v>
      </c>
      <c r="I127" s="45">
        <v>13</v>
      </c>
      <c r="J127" s="39">
        <v>0</v>
      </c>
      <c r="K127" s="39">
        <v>17</v>
      </c>
      <c r="W127" s="1">
        <v>4</v>
      </c>
      <c r="X127" s="1">
        <v>2</v>
      </c>
      <c r="Y127" s="1">
        <v>2</v>
      </c>
      <c r="Z127" s="1">
        <f t="shared" ref="Z127:Z134" si="6">D127+F127+H127+J127</f>
        <v>17</v>
      </c>
      <c r="AA127" s="23">
        <f t="shared" si="3"/>
        <v>4.25</v>
      </c>
      <c r="AB127" s="1">
        <f t="shared" ref="AB127:AB134" si="7">E127+G127+I127+K127</f>
        <v>37</v>
      </c>
      <c r="AC127" s="23">
        <f t="shared" si="4"/>
        <v>9.25</v>
      </c>
      <c r="AD127" s="1">
        <f t="shared" si="5"/>
        <v>-20</v>
      </c>
    </row>
    <row r="128" spans="2:30" x14ac:dyDescent="0.25">
      <c r="B128" s="1">
        <v>2022</v>
      </c>
      <c r="C128" s="58" t="s">
        <v>154</v>
      </c>
      <c r="D128" s="34">
        <v>3</v>
      </c>
      <c r="E128" s="43">
        <v>1</v>
      </c>
      <c r="F128" s="39">
        <v>2</v>
      </c>
      <c r="G128" s="45">
        <v>3</v>
      </c>
      <c r="H128" s="34">
        <v>5</v>
      </c>
      <c r="I128" s="43">
        <v>4</v>
      </c>
      <c r="J128" s="39">
        <v>7</v>
      </c>
      <c r="K128" s="39">
        <v>9</v>
      </c>
      <c r="W128" s="1">
        <v>4</v>
      </c>
      <c r="X128" s="1">
        <v>2</v>
      </c>
      <c r="Y128" s="1">
        <v>2</v>
      </c>
      <c r="Z128" s="1">
        <f t="shared" si="6"/>
        <v>17</v>
      </c>
      <c r="AA128" s="23">
        <f t="shared" si="3"/>
        <v>4.25</v>
      </c>
      <c r="AB128" s="1">
        <f t="shared" si="7"/>
        <v>17</v>
      </c>
      <c r="AC128" s="23">
        <f t="shared" si="4"/>
        <v>4.25</v>
      </c>
      <c r="AD128" s="1">
        <f t="shared" si="5"/>
        <v>0</v>
      </c>
    </row>
    <row r="129" spans="2:30" x14ac:dyDescent="0.25">
      <c r="B129" s="1">
        <v>2019</v>
      </c>
      <c r="C129" s="58" t="s">
        <v>101</v>
      </c>
      <c r="D129" s="39">
        <v>2</v>
      </c>
      <c r="E129" s="45">
        <v>4</v>
      </c>
      <c r="F129" s="34">
        <v>11</v>
      </c>
      <c r="G129" s="43">
        <v>1</v>
      </c>
      <c r="H129" s="34">
        <v>3</v>
      </c>
      <c r="I129" s="43">
        <v>1</v>
      </c>
      <c r="J129" s="39">
        <v>5</v>
      </c>
      <c r="K129" s="39">
        <v>7</v>
      </c>
      <c r="W129" s="1">
        <v>4</v>
      </c>
      <c r="X129" s="1">
        <v>2</v>
      </c>
      <c r="Y129" s="1">
        <v>2</v>
      </c>
      <c r="Z129" s="1">
        <f t="shared" si="6"/>
        <v>21</v>
      </c>
      <c r="AA129" s="23">
        <f t="shared" si="3"/>
        <v>5.25</v>
      </c>
      <c r="AB129" s="1">
        <f t="shared" si="7"/>
        <v>13</v>
      </c>
      <c r="AC129" s="23">
        <f t="shared" si="4"/>
        <v>3.25</v>
      </c>
      <c r="AD129" s="1">
        <f t="shared" si="5"/>
        <v>8</v>
      </c>
    </row>
    <row r="130" spans="2:30" x14ac:dyDescent="0.25">
      <c r="B130" s="1">
        <v>2019</v>
      </c>
      <c r="C130" s="58" t="s">
        <v>155</v>
      </c>
      <c r="D130" s="34">
        <v>8</v>
      </c>
      <c r="E130" s="43">
        <v>3</v>
      </c>
      <c r="F130" s="39">
        <v>1</v>
      </c>
      <c r="G130" s="45">
        <v>4</v>
      </c>
      <c r="H130" s="34">
        <v>2</v>
      </c>
      <c r="I130" s="43">
        <v>1</v>
      </c>
      <c r="J130" s="39">
        <v>1</v>
      </c>
      <c r="K130" s="39">
        <v>12</v>
      </c>
      <c r="W130" s="1">
        <v>4</v>
      </c>
      <c r="X130" s="1">
        <v>2</v>
      </c>
      <c r="Y130" s="1">
        <v>2</v>
      </c>
      <c r="Z130" s="1">
        <f t="shared" si="6"/>
        <v>12</v>
      </c>
      <c r="AA130" s="1">
        <f t="shared" si="3"/>
        <v>3</v>
      </c>
      <c r="AB130" s="1">
        <f t="shared" si="7"/>
        <v>20</v>
      </c>
      <c r="AC130" s="1">
        <f t="shared" si="4"/>
        <v>5</v>
      </c>
      <c r="AD130" s="1">
        <f t="shared" si="5"/>
        <v>-8</v>
      </c>
    </row>
    <row r="131" spans="2:30" x14ac:dyDescent="0.25">
      <c r="B131" s="1">
        <v>2019</v>
      </c>
      <c r="C131" s="58" t="s">
        <v>145</v>
      </c>
      <c r="D131" s="34">
        <v>3</v>
      </c>
      <c r="E131" s="43">
        <v>1</v>
      </c>
      <c r="F131" s="34">
        <v>4</v>
      </c>
      <c r="G131" s="43">
        <v>1</v>
      </c>
      <c r="H131" s="39">
        <v>4</v>
      </c>
      <c r="I131" s="45">
        <v>17</v>
      </c>
      <c r="J131" s="39">
        <v>3</v>
      </c>
      <c r="K131" s="39">
        <v>4</v>
      </c>
      <c r="W131" s="1">
        <v>4</v>
      </c>
      <c r="X131" s="1">
        <v>2</v>
      </c>
      <c r="Y131" s="1">
        <v>2</v>
      </c>
      <c r="Z131" s="1">
        <f t="shared" si="6"/>
        <v>14</v>
      </c>
      <c r="AA131" s="1">
        <f t="shared" si="3"/>
        <v>3.5</v>
      </c>
      <c r="AB131" s="1">
        <f t="shared" si="7"/>
        <v>23</v>
      </c>
      <c r="AC131" s="23">
        <f t="shared" si="4"/>
        <v>5.75</v>
      </c>
      <c r="AD131" s="1">
        <f t="shared" si="5"/>
        <v>-9</v>
      </c>
    </row>
    <row r="132" spans="2:30" x14ac:dyDescent="0.25">
      <c r="B132" s="1">
        <v>2018</v>
      </c>
      <c r="C132" s="58" t="s">
        <v>148</v>
      </c>
      <c r="D132" s="34">
        <v>16</v>
      </c>
      <c r="E132" s="43">
        <v>7</v>
      </c>
      <c r="F132" s="39">
        <v>3</v>
      </c>
      <c r="G132" s="45">
        <v>4</v>
      </c>
      <c r="H132" s="34">
        <v>7</v>
      </c>
      <c r="I132" s="43">
        <v>5</v>
      </c>
      <c r="J132" s="39">
        <v>4</v>
      </c>
      <c r="K132" s="39">
        <v>7</v>
      </c>
      <c r="L132" s="18"/>
      <c r="M132" s="18"/>
      <c r="W132" s="18">
        <v>4</v>
      </c>
      <c r="X132" s="18">
        <v>2</v>
      </c>
      <c r="Y132" s="18">
        <v>2</v>
      </c>
      <c r="Z132" s="18">
        <f t="shared" si="6"/>
        <v>30</v>
      </c>
      <c r="AA132" s="18">
        <f t="shared" si="3"/>
        <v>7.5</v>
      </c>
      <c r="AB132" s="18">
        <f t="shared" si="7"/>
        <v>23</v>
      </c>
      <c r="AC132" s="20">
        <f t="shared" si="4"/>
        <v>5.75</v>
      </c>
      <c r="AD132" s="1">
        <f t="shared" si="5"/>
        <v>7</v>
      </c>
    </row>
    <row r="133" spans="2:30" x14ac:dyDescent="0.25">
      <c r="B133" s="1">
        <v>2018</v>
      </c>
      <c r="C133" s="58" t="s">
        <v>154</v>
      </c>
      <c r="D133" s="34">
        <v>6</v>
      </c>
      <c r="E133" s="43">
        <v>2</v>
      </c>
      <c r="F133" s="39">
        <v>1</v>
      </c>
      <c r="G133" s="45">
        <v>5</v>
      </c>
      <c r="H133" s="34">
        <v>5</v>
      </c>
      <c r="I133" s="43">
        <v>4</v>
      </c>
      <c r="J133" s="39">
        <v>5</v>
      </c>
      <c r="K133" s="39">
        <v>6</v>
      </c>
      <c r="L133" s="18"/>
      <c r="M133" s="18"/>
      <c r="W133" s="18">
        <v>4</v>
      </c>
      <c r="X133" s="18">
        <v>2</v>
      </c>
      <c r="Y133" s="18">
        <v>2</v>
      </c>
      <c r="Z133" s="18">
        <f t="shared" si="6"/>
        <v>17</v>
      </c>
      <c r="AA133" s="20">
        <f t="shared" ref="AA133:AA196" si="8">Z133/W133</f>
        <v>4.25</v>
      </c>
      <c r="AB133" s="18">
        <f t="shared" si="7"/>
        <v>17</v>
      </c>
      <c r="AC133" s="20">
        <f t="shared" ref="AC133:AC196" si="9">AB133/W133</f>
        <v>4.25</v>
      </c>
      <c r="AD133" s="1">
        <f t="shared" si="5"/>
        <v>0</v>
      </c>
    </row>
    <row r="134" spans="2:30" x14ac:dyDescent="0.25">
      <c r="B134" s="1">
        <v>2018</v>
      </c>
      <c r="C134" s="58" t="s">
        <v>152</v>
      </c>
      <c r="D134" s="34">
        <v>4</v>
      </c>
      <c r="E134" s="43">
        <v>2</v>
      </c>
      <c r="F134" s="34">
        <v>5</v>
      </c>
      <c r="G134" s="43">
        <v>4</v>
      </c>
      <c r="H134" s="39">
        <v>5</v>
      </c>
      <c r="I134" s="45">
        <v>10</v>
      </c>
      <c r="J134" s="39">
        <v>1</v>
      </c>
      <c r="K134" s="39">
        <v>7</v>
      </c>
      <c r="L134" s="18"/>
      <c r="M134" s="18"/>
      <c r="W134" s="18">
        <v>4</v>
      </c>
      <c r="X134" s="18">
        <v>2</v>
      </c>
      <c r="Y134" s="18">
        <v>2</v>
      </c>
      <c r="Z134" s="18">
        <f t="shared" si="6"/>
        <v>15</v>
      </c>
      <c r="AA134" s="20">
        <f t="shared" si="8"/>
        <v>3.75</v>
      </c>
      <c r="AB134" s="18">
        <f t="shared" si="7"/>
        <v>23</v>
      </c>
      <c r="AC134" s="20">
        <f t="shared" si="9"/>
        <v>5.75</v>
      </c>
      <c r="AD134" s="1">
        <f t="shared" ref="AD134:AD197" si="10">Z134-AB134</f>
        <v>-8</v>
      </c>
    </row>
    <row r="135" spans="2:30" x14ac:dyDescent="0.25">
      <c r="B135" s="1">
        <v>2017</v>
      </c>
      <c r="C135" s="58" t="s">
        <v>277</v>
      </c>
      <c r="D135" s="34">
        <v>15</v>
      </c>
      <c r="E135" s="43">
        <v>5</v>
      </c>
      <c r="F135" s="36" t="s">
        <v>308</v>
      </c>
      <c r="G135" s="73"/>
      <c r="H135" s="39">
        <v>0</v>
      </c>
      <c r="I135" s="45">
        <v>15</v>
      </c>
      <c r="J135" s="34">
        <v>10</v>
      </c>
      <c r="K135" s="43">
        <v>8</v>
      </c>
      <c r="L135" s="39">
        <v>0</v>
      </c>
      <c r="M135" s="39">
        <v>7</v>
      </c>
      <c r="W135" s="18">
        <v>4</v>
      </c>
      <c r="X135" s="18">
        <v>2</v>
      </c>
      <c r="Y135" s="18">
        <v>2</v>
      </c>
      <c r="Z135" s="18">
        <f>D135+H135+J135+L135</f>
        <v>25</v>
      </c>
      <c r="AA135" s="20">
        <f t="shared" si="8"/>
        <v>6.25</v>
      </c>
      <c r="AB135" s="18">
        <f>E135+I135+K135+M135</f>
        <v>35</v>
      </c>
      <c r="AC135" s="20">
        <f t="shared" si="9"/>
        <v>8.75</v>
      </c>
      <c r="AD135" s="1">
        <f t="shared" si="10"/>
        <v>-10</v>
      </c>
    </row>
    <row r="136" spans="2:30" x14ac:dyDescent="0.25">
      <c r="B136" s="1">
        <v>2017</v>
      </c>
      <c r="C136" s="58" t="s">
        <v>228</v>
      </c>
      <c r="D136" s="39">
        <v>1</v>
      </c>
      <c r="E136" s="45">
        <v>10</v>
      </c>
      <c r="F136" s="34">
        <v>4</v>
      </c>
      <c r="G136" s="43">
        <v>3</v>
      </c>
      <c r="H136" s="36" t="s">
        <v>308</v>
      </c>
      <c r="I136" s="73"/>
      <c r="J136" s="34">
        <v>3</v>
      </c>
      <c r="K136" s="43">
        <v>1</v>
      </c>
      <c r="L136" s="39">
        <v>5</v>
      </c>
      <c r="M136" s="39">
        <v>6</v>
      </c>
      <c r="W136" s="18">
        <v>4</v>
      </c>
      <c r="X136" s="18">
        <v>2</v>
      </c>
      <c r="Y136" s="18">
        <v>2</v>
      </c>
      <c r="Z136" s="18">
        <f>D136+F136+J136+L136</f>
        <v>13</v>
      </c>
      <c r="AA136" s="20">
        <f t="shared" si="8"/>
        <v>3.25</v>
      </c>
      <c r="AB136" s="18">
        <f>E136+G136+K136+M136</f>
        <v>20</v>
      </c>
      <c r="AC136" s="18">
        <f t="shared" si="9"/>
        <v>5</v>
      </c>
      <c r="AD136" s="1">
        <f t="shared" si="10"/>
        <v>-7</v>
      </c>
    </row>
    <row r="137" spans="2:30" x14ac:dyDescent="0.25">
      <c r="B137" s="1">
        <v>2017</v>
      </c>
      <c r="C137" s="58" t="s">
        <v>23</v>
      </c>
      <c r="D137" s="34">
        <v>2</v>
      </c>
      <c r="E137" s="43">
        <v>1</v>
      </c>
      <c r="F137" s="34">
        <v>3</v>
      </c>
      <c r="G137" s="43">
        <v>0</v>
      </c>
      <c r="H137" s="39">
        <v>2</v>
      </c>
      <c r="I137" s="45">
        <v>3</v>
      </c>
      <c r="J137" s="39">
        <v>2</v>
      </c>
      <c r="K137" s="39">
        <v>5</v>
      </c>
      <c r="W137" s="18">
        <v>4</v>
      </c>
      <c r="X137" s="18">
        <v>2</v>
      </c>
      <c r="Y137" s="18">
        <v>2</v>
      </c>
      <c r="Z137" s="18">
        <f>D137+F137+H137+J137</f>
        <v>9</v>
      </c>
      <c r="AA137" s="20">
        <f t="shared" si="8"/>
        <v>2.25</v>
      </c>
      <c r="AB137" s="18">
        <f>E137+G137+I137+K137</f>
        <v>9</v>
      </c>
      <c r="AC137" s="20">
        <f t="shared" si="9"/>
        <v>2.25</v>
      </c>
      <c r="AD137" s="1">
        <f t="shared" si="10"/>
        <v>0</v>
      </c>
    </row>
    <row r="138" spans="2:30" x14ac:dyDescent="0.25">
      <c r="B138" s="1">
        <v>2017</v>
      </c>
      <c r="C138" s="58" t="s">
        <v>52</v>
      </c>
      <c r="D138" s="34">
        <v>2</v>
      </c>
      <c r="E138" s="43">
        <v>1</v>
      </c>
      <c r="F138" s="39">
        <v>8</v>
      </c>
      <c r="G138" s="45">
        <v>9</v>
      </c>
      <c r="H138" s="34">
        <v>12</v>
      </c>
      <c r="I138" s="43">
        <v>1</v>
      </c>
      <c r="J138" s="39">
        <v>3</v>
      </c>
      <c r="K138" s="39">
        <v>4</v>
      </c>
      <c r="W138" s="18">
        <v>4</v>
      </c>
      <c r="X138" s="18">
        <v>2</v>
      </c>
      <c r="Y138" s="18">
        <v>2</v>
      </c>
      <c r="Z138" s="18">
        <f>D138+F138+H138+J138</f>
        <v>25</v>
      </c>
      <c r="AA138" s="20">
        <f t="shared" si="8"/>
        <v>6.25</v>
      </c>
      <c r="AB138" s="18">
        <f>E138+G138+I138+K138</f>
        <v>15</v>
      </c>
      <c r="AC138" s="20">
        <f t="shared" si="9"/>
        <v>3.75</v>
      </c>
      <c r="AD138" s="1">
        <f t="shared" si="10"/>
        <v>10</v>
      </c>
    </row>
    <row r="139" spans="2:30" x14ac:dyDescent="0.25">
      <c r="B139" s="1">
        <v>2017</v>
      </c>
      <c r="C139" s="58" t="s">
        <v>267</v>
      </c>
      <c r="D139" s="39">
        <v>1</v>
      </c>
      <c r="E139" s="45">
        <v>2</v>
      </c>
      <c r="F139" s="34">
        <v>5</v>
      </c>
      <c r="G139" s="43">
        <v>3</v>
      </c>
      <c r="H139" s="34">
        <v>9</v>
      </c>
      <c r="I139" s="43">
        <v>0</v>
      </c>
      <c r="J139" s="39">
        <v>1</v>
      </c>
      <c r="K139" s="39">
        <v>3</v>
      </c>
      <c r="W139" s="18">
        <v>4</v>
      </c>
      <c r="X139" s="18">
        <v>2</v>
      </c>
      <c r="Y139" s="18">
        <v>2</v>
      </c>
      <c r="Z139" s="18">
        <f>D139+F139+H139+J139</f>
        <v>16</v>
      </c>
      <c r="AA139" s="18">
        <f t="shared" si="8"/>
        <v>4</v>
      </c>
      <c r="AB139" s="18">
        <f>E139+G139+I139+K139</f>
        <v>8</v>
      </c>
      <c r="AC139" s="18">
        <f t="shared" si="9"/>
        <v>2</v>
      </c>
      <c r="AD139" s="1">
        <f t="shared" si="10"/>
        <v>8</v>
      </c>
    </row>
    <row r="140" spans="2:30" x14ac:dyDescent="0.25">
      <c r="B140" s="1">
        <v>2017</v>
      </c>
      <c r="C140" s="58" t="s">
        <v>278</v>
      </c>
      <c r="D140" s="34">
        <v>6</v>
      </c>
      <c r="E140" s="43">
        <v>0</v>
      </c>
      <c r="F140" s="39">
        <v>3</v>
      </c>
      <c r="G140" s="45">
        <v>5</v>
      </c>
      <c r="H140" s="34">
        <v>15</v>
      </c>
      <c r="I140" s="43">
        <v>5</v>
      </c>
      <c r="J140" s="39">
        <v>8</v>
      </c>
      <c r="K140" s="39">
        <v>10</v>
      </c>
      <c r="W140" s="18">
        <v>4</v>
      </c>
      <c r="X140" s="18">
        <v>2</v>
      </c>
      <c r="Y140" s="18">
        <v>2</v>
      </c>
      <c r="Z140" s="18">
        <f>D140+F140+H140+J140</f>
        <v>32</v>
      </c>
      <c r="AA140" s="18">
        <f t="shared" si="8"/>
        <v>8</v>
      </c>
      <c r="AB140" s="18">
        <f>E140+G140+I140+K140</f>
        <v>20</v>
      </c>
      <c r="AC140" s="18">
        <f t="shared" si="9"/>
        <v>5</v>
      </c>
      <c r="AD140" s="1">
        <f t="shared" si="10"/>
        <v>12</v>
      </c>
    </row>
    <row r="141" spans="2:30" x14ac:dyDescent="0.25">
      <c r="B141" s="1">
        <v>2016</v>
      </c>
      <c r="C141" s="58" t="s">
        <v>268</v>
      </c>
      <c r="D141" s="36" t="s">
        <v>308</v>
      </c>
      <c r="E141" s="73"/>
      <c r="F141" s="34">
        <v>7</v>
      </c>
      <c r="G141" s="43">
        <v>6</v>
      </c>
      <c r="H141" s="34">
        <v>5</v>
      </c>
      <c r="I141" s="43">
        <v>1</v>
      </c>
      <c r="J141" s="39">
        <v>3</v>
      </c>
      <c r="K141" s="45">
        <v>13</v>
      </c>
      <c r="L141" s="39">
        <v>7</v>
      </c>
      <c r="M141" s="39">
        <v>12</v>
      </c>
      <c r="W141" s="1">
        <v>4</v>
      </c>
      <c r="X141" s="1">
        <v>2</v>
      </c>
      <c r="Y141" s="1">
        <v>2</v>
      </c>
      <c r="Z141" s="1">
        <f>F141+H141+J141+L141</f>
        <v>22</v>
      </c>
      <c r="AA141" s="1">
        <f t="shared" si="8"/>
        <v>5.5</v>
      </c>
      <c r="AB141" s="1">
        <f>G141+I141+K141+M141</f>
        <v>32</v>
      </c>
      <c r="AC141" s="1">
        <f t="shared" si="9"/>
        <v>8</v>
      </c>
      <c r="AD141" s="1">
        <f t="shared" si="10"/>
        <v>-10</v>
      </c>
    </row>
    <row r="142" spans="2:30" x14ac:dyDescent="0.25">
      <c r="B142" s="1">
        <v>2016</v>
      </c>
      <c r="C142" s="58" t="s">
        <v>173</v>
      </c>
      <c r="D142" s="39">
        <v>3</v>
      </c>
      <c r="E142" s="45">
        <v>6</v>
      </c>
      <c r="F142" s="34">
        <v>4</v>
      </c>
      <c r="G142" s="43">
        <v>6</v>
      </c>
      <c r="H142" s="34">
        <v>9</v>
      </c>
      <c r="I142" s="43">
        <v>2</v>
      </c>
      <c r="J142" s="39">
        <v>3</v>
      </c>
      <c r="K142" s="39">
        <v>4</v>
      </c>
      <c r="W142" s="1">
        <v>4</v>
      </c>
      <c r="X142" s="1">
        <v>2</v>
      </c>
      <c r="Y142" s="1">
        <v>2</v>
      </c>
      <c r="Z142" s="1">
        <f>D142+F142+H142+J142</f>
        <v>19</v>
      </c>
      <c r="AA142" s="23">
        <f t="shared" si="8"/>
        <v>4.75</v>
      </c>
      <c r="AB142" s="1">
        <f>E142+G142+I142+K142</f>
        <v>18</v>
      </c>
      <c r="AC142" s="1">
        <f t="shared" si="9"/>
        <v>4.5</v>
      </c>
      <c r="AD142" s="1">
        <f t="shared" si="10"/>
        <v>1</v>
      </c>
    </row>
    <row r="143" spans="2:30" x14ac:dyDescent="0.25">
      <c r="B143" s="1">
        <v>2016</v>
      </c>
      <c r="C143" s="58" t="s">
        <v>267</v>
      </c>
      <c r="D143" s="34">
        <v>4</v>
      </c>
      <c r="E143" s="43">
        <v>3</v>
      </c>
      <c r="F143" s="34">
        <v>11</v>
      </c>
      <c r="G143" s="43">
        <v>5</v>
      </c>
      <c r="H143" s="39">
        <v>0</v>
      </c>
      <c r="I143" s="45">
        <v>10</v>
      </c>
      <c r="J143" s="39">
        <v>1</v>
      </c>
      <c r="K143" s="39">
        <v>2</v>
      </c>
      <c r="W143" s="1">
        <v>4</v>
      </c>
      <c r="X143" s="1">
        <v>2</v>
      </c>
      <c r="Y143" s="1">
        <v>2</v>
      </c>
      <c r="Z143" s="1">
        <f>D143+F143+H143+J143</f>
        <v>16</v>
      </c>
      <c r="AA143" s="1">
        <f t="shared" si="8"/>
        <v>4</v>
      </c>
      <c r="AB143" s="1">
        <f>E143+G143+I143+K143</f>
        <v>20</v>
      </c>
      <c r="AC143" s="1">
        <f t="shared" si="9"/>
        <v>5</v>
      </c>
      <c r="AD143" s="1">
        <f t="shared" si="10"/>
        <v>-4</v>
      </c>
    </row>
    <row r="144" spans="2:30" x14ac:dyDescent="0.25">
      <c r="B144" s="1">
        <v>2016</v>
      </c>
      <c r="C144" s="58" t="s">
        <v>269</v>
      </c>
      <c r="D144" s="34">
        <v>6</v>
      </c>
      <c r="E144" s="43">
        <v>3</v>
      </c>
      <c r="F144" s="39">
        <v>5</v>
      </c>
      <c r="G144" s="45">
        <v>8</v>
      </c>
      <c r="H144" s="34">
        <v>3</v>
      </c>
      <c r="I144" s="43">
        <v>2</v>
      </c>
      <c r="J144" s="39">
        <v>6</v>
      </c>
      <c r="K144" s="39">
        <v>7</v>
      </c>
      <c r="W144" s="1">
        <v>4</v>
      </c>
      <c r="X144" s="1">
        <v>2</v>
      </c>
      <c r="Y144" s="1">
        <v>2</v>
      </c>
      <c r="Z144" s="1">
        <f>D144+F144+H144+J144</f>
        <v>20</v>
      </c>
      <c r="AA144" s="1">
        <f t="shared" si="8"/>
        <v>5</v>
      </c>
      <c r="AB144" s="1">
        <f>E144+G144+I144+K144</f>
        <v>20</v>
      </c>
      <c r="AC144" s="1">
        <f t="shared" si="9"/>
        <v>5</v>
      </c>
      <c r="AD144" s="1">
        <f t="shared" si="10"/>
        <v>0</v>
      </c>
    </row>
    <row r="145" spans="2:30" x14ac:dyDescent="0.25">
      <c r="B145" s="1">
        <v>2015</v>
      </c>
      <c r="C145" s="58" t="s">
        <v>356</v>
      </c>
      <c r="D145" s="34">
        <v>5</v>
      </c>
      <c r="E145" s="43">
        <v>1</v>
      </c>
      <c r="F145" s="39">
        <v>0</v>
      </c>
      <c r="G145" s="45">
        <v>4</v>
      </c>
      <c r="H145" s="36" t="s">
        <v>308</v>
      </c>
      <c r="I145" s="73"/>
      <c r="J145" s="34">
        <v>9</v>
      </c>
      <c r="K145" s="43">
        <v>6</v>
      </c>
      <c r="L145" s="39">
        <v>3</v>
      </c>
      <c r="M145" s="39">
        <v>6</v>
      </c>
      <c r="W145" s="18">
        <v>4</v>
      </c>
      <c r="X145" s="18">
        <v>2</v>
      </c>
      <c r="Y145" s="18">
        <v>2</v>
      </c>
      <c r="Z145" s="18">
        <f>D145+F145+J145+L145</f>
        <v>17</v>
      </c>
      <c r="AA145" s="20">
        <f t="shared" si="8"/>
        <v>4.25</v>
      </c>
      <c r="AB145" s="18">
        <f>E145+G145+K145+M145</f>
        <v>17</v>
      </c>
      <c r="AC145" s="20">
        <f t="shared" si="9"/>
        <v>4.25</v>
      </c>
      <c r="AD145" s="1">
        <f t="shared" si="10"/>
        <v>0</v>
      </c>
    </row>
    <row r="146" spans="2:30" x14ac:dyDescent="0.25">
      <c r="B146" s="1">
        <v>2015</v>
      </c>
      <c r="C146" s="58" t="s">
        <v>237</v>
      </c>
      <c r="D146" s="34">
        <v>2</v>
      </c>
      <c r="E146" s="43">
        <v>1</v>
      </c>
      <c r="F146" s="39">
        <v>2</v>
      </c>
      <c r="G146" s="45">
        <v>5</v>
      </c>
      <c r="H146" s="34">
        <v>12</v>
      </c>
      <c r="I146" s="43">
        <v>0</v>
      </c>
      <c r="J146" s="39">
        <v>6</v>
      </c>
      <c r="K146" s="39">
        <v>9</v>
      </c>
      <c r="W146" s="18">
        <v>4</v>
      </c>
      <c r="X146" s="18">
        <v>2</v>
      </c>
      <c r="Y146" s="18">
        <v>2</v>
      </c>
      <c r="Z146" s="18">
        <f t="shared" ref="Z146:Z156" si="11">D146+F146+H146+J146</f>
        <v>22</v>
      </c>
      <c r="AA146" s="18">
        <f t="shared" si="8"/>
        <v>5.5</v>
      </c>
      <c r="AB146" s="18">
        <f t="shared" ref="AB146:AB156" si="12">E146+G146+I146+K146</f>
        <v>15</v>
      </c>
      <c r="AC146" s="20">
        <f t="shared" si="9"/>
        <v>3.75</v>
      </c>
      <c r="AD146" s="1">
        <f t="shared" si="10"/>
        <v>7</v>
      </c>
    </row>
    <row r="147" spans="2:30" x14ac:dyDescent="0.25">
      <c r="B147" s="1">
        <v>2015</v>
      </c>
      <c r="C147" s="58" t="s">
        <v>234</v>
      </c>
      <c r="D147" s="39">
        <v>0</v>
      </c>
      <c r="E147" s="45">
        <v>8</v>
      </c>
      <c r="F147" s="34">
        <v>7</v>
      </c>
      <c r="G147" s="43">
        <v>5</v>
      </c>
      <c r="H147" s="34">
        <v>8</v>
      </c>
      <c r="I147" s="43">
        <v>7</v>
      </c>
      <c r="J147" s="39">
        <v>4</v>
      </c>
      <c r="K147" s="39">
        <v>11</v>
      </c>
      <c r="W147" s="18">
        <v>4</v>
      </c>
      <c r="X147" s="18">
        <v>2</v>
      </c>
      <c r="Y147" s="18">
        <v>2</v>
      </c>
      <c r="Z147" s="18">
        <f t="shared" si="11"/>
        <v>19</v>
      </c>
      <c r="AA147" s="20">
        <f t="shared" si="8"/>
        <v>4.75</v>
      </c>
      <c r="AB147" s="18">
        <f t="shared" si="12"/>
        <v>31</v>
      </c>
      <c r="AC147" s="20">
        <f t="shared" si="9"/>
        <v>7.75</v>
      </c>
      <c r="AD147" s="1">
        <f t="shared" si="10"/>
        <v>-12</v>
      </c>
    </row>
    <row r="148" spans="2:30" x14ac:dyDescent="0.25">
      <c r="B148" s="1">
        <v>2015</v>
      </c>
      <c r="C148" s="58" t="s">
        <v>268</v>
      </c>
      <c r="D148" s="34">
        <v>7</v>
      </c>
      <c r="E148" s="43">
        <v>2</v>
      </c>
      <c r="F148" s="34">
        <v>8</v>
      </c>
      <c r="G148" s="43">
        <v>7</v>
      </c>
      <c r="H148" s="39">
        <v>10</v>
      </c>
      <c r="I148" s="45">
        <v>13</v>
      </c>
      <c r="J148" s="39">
        <v>0</v>
      </c>
      <c r="K148" s="39">
        <v>9</v>
      </c>
      <c r="W148" s="18">
        <v>4</v>
      </c>
      <c r="X148" s="18">
        <v>2</v>
      </c>
      <c r="Y148" s="18">
        <v>2</v>
      </c>
      <c r="Z148" s="18">
        <f t="shared" si="11"/>
        <v>25</v>
      </c>
      <c r="AA148" s="20">
        <f t="shared" si="8"/>
        <v>6.25</v>
      </c>
      <c r="AB148" s="18">
        <f t="shared" si="12"/>
        <v>31</v>
      </c>
      <c r="AC148" s="20">
        <f t="shared" si="9"/>
        <v>7.75</v>
      </c>
      <c r="AD148" s="1">
        <f t="shared" si="10"/>
        <v>-6</v>
      </c>
    </row>
    <row r="149" spans="2:30" x14ac:dyDescent="0.25">
      <c r="B149" s="1">
        <v>2015</v>
      </c>
      <c r="C149" s="58" t="s">
        <v>359</v>
      </c>
      <c r="D149" s="39">
        <v>1</v>
      </c>
      <c r="E149" s="45">
        <v>5</v>
      </c>
      <c r="F149" s="34">
        <v>5</v>
      </c>
      <c r="G149" s="43">
        <v>2</v>
      </c>
      <c r="H149" s="34">
        <v>4</v>
      </c>
      <c r="I149" s="43">
        <v>1</v>
      </c>
      <c r="J149" s="39">
        <v>0</v>
      </c>
      <c r="K149" s="39">
        <v>10</v>
      </c>
      <c r="W149" s="18">
        <v>4</v>
      </c>
      <c r="X149" s="18">
        <v>2</v>
      </c>
      <c r="Y149" s="18">
        <v>2</v>
      </c>
      <c r="Z149" s="18">
        <f t="shared" si="11"/>
        <v>10</v>
      </c>
      <c r="AA149" s="18">
        <f t="shared" si="8"/>
        <v>2.5</v>
      </c>
      <c r="AB149" s="18">
        <f t="shared" si="12"/>
        <v>18</v>
      </c>
      <c r="AC149" s="18">
        <f t="shared" si="9"/>
        <v>4.5</v>
      </c>
      <c r="AD149" s="1">
        <f t="shared" si="10"/>
        <v>-8</v>
      </c>
    </row>
    <row r="150" spans="2:30" x14ac:dyDescent="0.25">
      <c r="B150" s="1">
        <v>2014</v>
      </c>
      <c r="C150" s="58" t="s">
        <v>170</v>
      </c>
      <c r="D150" s="34">
        <v>5</v>
      </c>
      <c r="E150" s="43">
        <v>4</v>
      </c>
      <c r="F150" s="39">
        <v>2</v>
      </c>
      <c r="G150" s="45">
        <v>4</v>
      </c>
      <c r="H150" s="68">
        <v>1</v>
      </c>
      <c r="I150" s="62">
        <v>0</v>
      </c>
      <c r="J150" s="39">
        <v>4</v>
      </c>
      <c r="K150" s="39">
        <v>5</v>
      </c>
      <c r="L150" s="18"/>
      <c r="M150" s="18"/>
      <c r="N150" s="18"/>
      <c r="O150" s="18"/>
      <c r="W150" s="18">
        <v>4</v>
      </c>
      <c r="X150" s="18">
        <v>2</v>
      </c>
      <c r="Y150" s="18">
        <v>2</v>
      </c>
      <c r="Z150" s="18">
        <f t="shared" si="11"/>
        <v>12</v>
      </c>
      <c r="AA150" s="18">
        <f t="shared" si="8"/>
        <v>3</v>
      </c>
      <c r="AB150" s="18">
        <f t="shared" si="12"/>
        <v>13</v>
      </c>
      <c r="AC150" s="20">
        <f t="shared" si="9"/>
        <v>3.25</v>
      </c>
      <c r="AD150" s="1">
        <f t="shared" si="10"/>
        <v>-1</v>
      </c>
    </row>
    <row r="151" spans="2:30" x14ac:dyDescent="0.25">
      <c r="B151" s="1">
        <v>2014</v>
      </c>
      <c r="C151" s="58" t="s">
        <v>228</v>
      </c>
      <c r="D151" s="39">
        <v>7</v>
      </c>
      <c r="E151" s="45">
        <v>15</v>
      </c>
      <c r="F151" s="34">
        <v>18</v>
      </c>
      <c r="G151" s="43">
        <v>0</v>
      </c>
      <c r="H151" s="68">
        <v>7</v>
      </c>
      <c r="I151" s="62">
        <v>0</v>
      </c>
      <c r="J151" s="39">
        <v>3</v>
      </c>
      <c r="K151" s="39">
        <v>6</v>
      </c>
      <c r="L151" s="18"/>
      <c r="M151" s="18"/>
      <c r="N151" s="18"/>
      <c r="O151" s="18"/>
      <c r="W151" s="18">
        <v>4</v>
      </c>
      <c r="X151" s="18">
        <v>2</v>
      </c>
      <c r="Y151" s="18">
        <v>2</v>
      </c>
      <c r="Z151" s="18">
        <f t="shared" si="11"/>
        <v>35</v>
      </c>
      <c r="AA151" s="20">
        <f t="shared" si="8"/>
        <v>8.75</v>
      </c>
      <c r="AB151" s="18">
        <f t="shared" si="12"/>
        <v>21</v>
      </c>
      <c r="AC151" s="20">
        <f t="shared" si="9"/>
        <v>5.25</v>
      </c>
      <c r="AD151" s="1">
        <f t="shared" si="10"/>
        <v>14</v>
      </c>
    </row>
    <row r="152" spans="2:30" x14ac:dyDescent="0.25">
      <c r="B152" s="1">
        <v>2014</v>
      </c>
      <c r="C152" s="58" t="s">
        <v>269</v>
      </c>
      <c r="D152" s="34">
        <v>14</v>
      </c>
      <c r="E152" s="43">
        <v>11</v>
      </c>
      <c r="F152" s="39">
        <v>4</v>
      </c>
      <c r="G152" s="45">
        <v>5</v>
      </c>
      <c r="H152" s="68">
        <v>1</v>
      </c>
      <c r="I152" s="62">
        <v>0</v>
      </c>
      <c r="J152" s="39">
        <v>2</v>
      </c>
      <c r="K152" s="39">
        <v>8</v>
      </c>
      <c r="L152" s="18"/>
      <c r="M152" s="20"/>
      <c r="N152" s="18"/>
      <c r="O152" s="20"/>
      <c r="W152" s="18">
        <v>4</v>
      </c>
      <c r="X152" s="18">
        <v>2</v>
      </c>
      <c r="Y152" s="18">
        <v>2</v>
      </c>
      <c r="Z152" s="18">
        <f t="shared" si="11"/>
        <v>21</v>
      </c>
      <c r="AA152" s="20">
        <f t="shared" si="8"/>
        <v>5.25</v>
      </c>
      <c r="AB152" s="18">
        <f t="shared" si="12"/>
        <v>24</v>
      </c>
      <c r="AC152" s="18">
        <f t="shared" si="9"/>
        <v>6</v>
      </c>
      <c r="AD152" s="1">
        <f t="shared" si="10"/>
        <v>-3</v>
      </c>
    </row>
    <row r="153" spans="2:30" x14ac:dyDescent="0.25">
      <c r="B153" s="1">
        <v>2013</v>
      </c>
      <c r="C153" s="58" t="s">
        <v>359</v>
      </c>
      <c r="D153" s="34">
        <v>5</v>
      </c>
      <c r="E153" s="43">
        <v>2</v>
      </c>
      <c r="F153" s="39">
        <v>3</v>
      </c>
      <c r="G153" s="45">
        <v>6</v>
      </c>
      <c r="H153" s="34">
        <v>6</v>
      </c>
      <c r="I153" s="43">
        <v>2</v>
      </c>
      <c r="J153" s="39">
        <v>3</v>
      </c>
      <c r="K153" s="39">
        <v>6</v>
      </c>
      <c r="L153" s="18"/>
      <c r="M153" s="18"/>
      <c r="N153" s="18"/>
      <c r="O153" s="18"/>
      <c r="P153" s="18"/>
      <c r="Q153" s="18"/>
      <c r="R153" s="18"/>
      <c r="S153" s="18"/>
      <c r="W153" s="18">
        <v>4</v>
      </c>
      <c r="X153" s="18">
        <v>2</v>
      </c>
      <c r="Y153" s="18">
        <v>2</v>
      </c>
      <c r="Z153" s="18">
        <f t="shared" si="11"/>
        <v>17</v>
      </c>
      <c r="AA153" s="20">
        <f t="shared" si="8"/>
        <v>4.25</v>
      </c>
      <c r="AB153" s="18">
        <f t="shared" si="12"/>
        <v>16</v>
      </c>
      <c r="AC153" s="18">
        <f t="shared" si="9"/>
        <v>4</v>
      </c>
      <c r="AD153" s="1">
        <f t="shared" si="10"/>
        <v>1</v>
      </c>
    </row>
    <row r="154" spans="2:30" x14ac:dyDescent="0.25">
      <c r="B154" s="1">
        <v>2013</v>
      </c>
      <c r="C154" s="58" t="s">
        <v>232</v>
      </c>
      <c r="D154" s="34">
        <v>11</v>
      </c>
      <c r="E154" s="43">
        <v>6</v>
      </c>
      <c r="F154" s="34">
        <v>7</v>
      </c>
      <c r="G154" s="43">
        <v>3</v>
      </c>
      <c r="H154" s="39">
        <v>1</v>
      </c>
      <c r="I154" s="45">
        <v>5</v>
      </c>
      <c r="J154" s="39">
        <v>2</v>
      </c>
      <c r="K154" s="39">
        <v>6</v>
      </c>
      <c r="L154" s="18"/>
      <c r="M154" s="18"/>
      <c r="N154" s="18"/>
      <c r="O154" s="18"/>
      <c r="P154" s="18"/>
      <c r="Q154" s="18"/>
      <c r="R154" s="18"/>
      <c r="S154" s="18"/>
      <c r="W154" s="18">
        <v>4</v>
      </c>
      <c r="X154" s="18">
        <v>2</v>
      </c>
      <c r="Y154" s="18">
        <v>2</v>
      </c>
      <c r="Z154" s="18">
        <f t="shared" si="11"/>
        <v>21</v>
      </c>
      <c r="AA154" s="20">
        <f t="shared" si="8"/>
        <v>5.25</v>
      </c>
      <c r="AB154" s="18">
        <f t="shared" si="12"/>
        <v>20</v>
      </c>
      <c r="AC154" s="18">
        <f t="shared" si="9"/>
        <v>5</v>
      </c>
      <c r="AD154" s="1">
        <f t="shared" si="10"/>
        <v>1</v>
      </c>
    </row>
    <row r="155" spans="2:30" x14ac:dyDescent="0.25">
      <c r="B155" s="1">
        <v>2013</v>
      </c>
      <c r="C155" s="58" t="s">
        <v>189</v>
      </c>
      <c r="D155" s="39">
        <v>2</v>
      </c>
      <c r="E155" s="45">
        <v>5</v>
      </c>
      <c r="F155" s="34">
        <v>10</v>
      </c>
      <c r="G155" s="43">
        <v>1</v>
      </c>
      <c r="H155" s="34">
        <v>8</v>
      </c>
      <c r="I155" s="43">
        <v>5</v>
      </c>
      <c r="J155" s="39">
        <v>2</v>
      </c>
      <c r="K155" s="39">
        <v>6</v>
      </c>
      <c r="L155" s="18"/>
      <c r="M155" s="18"/>
      <c r="N155" s="18"/>
      <c r="O155" s="18"/>
      <c r="P155" s="18"/>
      <c r="Q155" s="18"/>
      <c r="R155" s="18"/>
      <c r="S155" s="18"/>
      <c r="W155" s="18">
        <v>4</v>
      </c>
      <c r="X155" s="18">
        <v>2</v>
      </c>
      <c r="Y155" s="18">
        <v>2</v>
      </c>
      <c r="Z155" s="18">
        <f t="shared" si="11"/>
        <v>22</v>
      </c>
      <c r="AA155" s="18">
        <f t="shared" si="8"/>
        <v>5.5</v>
      </c>
      <c r="AB155" s="18">
        <f t="shared" si="12"/>
        <v>17</v>
      </c>
      <c r="AC155" s="20">
        <f t="shared" si="9"/>
        <v>4.25</v>
      </c>
      <c r="AD155" s="1">
        <f t="shared" si="10"/>
        <v>5</v>
      </c>
    </row>
    <row r="156" spans="2:30" x14ac:dyDescent="0.25">
      <c r="B156" s="1">
        <v>2012</v>
      </c>
      <c r="C156" s="72" t="s">
        <v>286</v>
      </c>
      <c r="D156" s="39">
        <v>6</v>
      </c>
      <c r="E156" s="45">
        <v>13</v>
      </c>
      <c r="F156" s="34">
        <v>10</v>
      </c>
      <c r="G156" s="43">
        <v>6</v>
      </c>
      <c r="H156" s="34">
        <v>8</v>
      </c>
      <c r="I156" s="43">
        <v>3</v>
      </c>
      <c r="J156" s="39">
        <v>2</v>
      </c>
      <c r="K156" s="39">
        <v>10</v>
      </c>
      <c r="L156" s="18"/>
      <c r="M156" s="18"/>
      <c r="N156" s="18"/>
      <c r="O156" s="18"/>
      <c r="P156" s="18"/>
      <c r="Q156" s="18"/>
      <c r="R156" s="18"/>
      <c r="S156" s="18"/>
      <c r="W156" s="18">
        <v>4</v>
      </c>
      <c r="X156" s="18">
        <v>2</v>
      </c>
      <c r="Y156" s="18">
        <v>2</v>
      </c>
      <c r="Z156" s="18">
        <f t="shared" si="11"/>
        <v>26</v>
      </c>
      <c r="AA156" s="18">
        <f t="shared" si="8"/>
        <v>6.5</v>
      </c>
      <c r="AB156" s="18">
        <f t="shared" si="12"/>
        <v>32</v>
      </c>
      <c r="AC156" s="18">
        <f t="shared" si="9"/>
        <v>8</v>
      </c>
      <c r="AD156" s="1">
        <f t="shared" si="10"/>
        <v>-6</v>
      </c>
    </row>
    <row r="157" spans="2:30" x14ac:dyDescent="0.25">
      <c r="B157" s="1">
        <v>2011</v>
      </c>
      <c r="C157" s="58" t="s">
        <v>189</v>
      </c>
      <c r="D157" s="39">
        <v>0</v>
      </c>
      <c r="E157" s="45">
        <v>6</v>
      </c>
      <c r="F157" s="34">
        <v>6</v>
      </c>
      <c r="G157" s="43">
        <v>2</v>
      </c>
      <c r="H157" s="34">
        <v>4</v>
      </c>
      <c r="I157" s="43">
        <v>0</v>
      </c>
      <c r="J157" s="36" t="s">
        <v>308</v>
      </c>
      <c r="K157" s="73"/>
      <c r="L157" s="39">
        <v>2</v>
      </c>
      <c r="M157" s="39">
        <v>4</v>
      </c>
      <c r="W157" s="18">
        <v>4</v>
      </c>
      <c r="X157" s="18">
        <v>2</v>
      </c>
      <c r="Y157" s="18">
        <v>2</v>
      </c>
      <c r="Z157" s="18">
        <f>D157+F157+H157+L157</f>
        <v>12</v>
      </c>
      <c r="AA157" s="18">
        <f t="shared" si="8"/>
        <v>3</v>
      </c>
      <c r="AB157" s="18">
        <f>E157+G157+I157+M157</f>
        <v>12</v>
      </c>
      <c r="AC157" s="18">
        <f t="shared" si="9"/>
        <v>3</v>
      </c>
      <c r="AD157" s="1">
        <f t="shared" si="10"/>
        <v>0</v>
      </c>
    </row>
    <row r="158" spans="2:30" x14ac:dyDescent="0.25">
      <c r="B158" s="1">
        <v>2011</v>
      </c>
      <c r="C158" s="58" t="s">
        <v>225</v>
      </c>
      <c r="D158" s="39">
        <v>1</v>
      </c>
      <c r="E158" s="45">
        <v>2</v>
      </c>
      <c r="F158" s="34">
        <v>3</v>
      </c>
      <c r="G158" s="43">
        <v>0</v>
      </c>
      <c r="H158" s="34">
        <v>9</v>
      </c>
      <c r="I158" s="43">
        <v>2</v>
      </c>
      <c r="J158" s="39">
        <v>0</v>
      </c>
      <c r="K158" s="39">
        <v>9</v>
      </c>
      <c r="W158" s="18">
        <v>4</v>
      </c>
      <c r="X158" s="18">
        <v>2</v>
      </c>
      <c r="Y158" s="18">
        <v>2</v>
      </c>
      <c r="Z158" s="18">
        <f>D158+F158+H158+J158</f>
        <v>13</v>
      </c>
      <c r="AA158" s="20">
        <f t="shared" si="8"/>
        <v>3.25</v>
      </c>
      <c r="AB158" s="18">
        <f>E158+G158+I158+K158</f>
        <v>13</v>
      </c>
      <c r="AC158" s="20">
        <f t="shared" si="9"/>
        <v>3.25</v>
      </c>
      <c r="AD158" s="1">
        <f t="shared" si="10"/>
        <v>0</v>
      </c>
    </row>
    <row r="159" spans="2:30" x14ac:dyDescent="0.25">
      <c r="B159" s="1">
        <v>2011</v>
      </c>
      <c r="C159" s="58" t="s">
        <v>49</v>
      </c>
      <c r="D159" s="34">
        <v>5</v>
      </c>
      <c r="E159" s="43">
        <v>4</v>
      </c>
      <c r="F159" s="39">
        <v>5</v>
      </c>
      <c r="G159" s="45">
        <v>6</v>
      </c>
      <c r="H159" s="34">
        <v>16</v>
      </c>
      <c r="I159" s="43">
        <v>6</v>
      </c>
      <c r="J159" s="41">
        <v>1</v>
      </c>
      <c r="K159" s="41">
        <v>11</v>
      </c>
      <c r="W159" s="18">
        <v>4</v>
      </c>
      <c r="X159" s="18">
        <v>2</v>
      </c>
      <c r="Y159" s="18">
        <v>2</v>
      </c>
      <c r="Z159" s="18">
        <f>D159+F159+H159+J159</f>
        <v>27</v>
      </c>
      <c r="AA159" s="20">
        <f t="shared" si="8"/>
        <v>6.75</v>
      </c>
      <c r="AB159" s="18">
        <f>E159+G159+I159+K159</f>
        <v>27</v>
      </c>
      <c r="AC159" s="20">
        <f t="shared" si="9"/>
        <v>6.75</v>
      </c>
      <c r="AD159" s="1">
        <f t="shared" si="10"/>
        <v>0</v>
      </c>
    </row>
    <row r="160" spans="2:30" x14ac:dyDescent="0.25">
      <c r="B160" s="1">
        <v>2011</v>
      </c>
      <c r="C160" s="58" t="s">
        <v>155</v>
      </c>
      <c r="D160" s="34">
        <v>1</v>
      </c>
      <c r="E160" s="43">
        <v>0</v>
      </c>
      <c r="F160" s="39">
        <v>3</v>
      </c>
      <c r="G160" s="45">
        <v>4</v>
      </c>
      <c r="H160" s="34">
        <v>12</v>
      </c>
      <c r="I160" s="43">
        <v>5</v>
      </c>
      <c r="J160" s="41">
        <v>5</v>
      </c>
      <c r="K160" s="41">
        <v>8</v>
      </c>
      <c r="N160" s="33"/>
      <c r="O160" s="33"/>
      <c r="P160" s="33"/>
      <c r="Q160" s="33"/>
      <c r="R160" s="33"/>
      <c r="S160" s="33"/>
      <c r="W160" s="18">
        <v>4</v>
      </c>
      <c r="X160" s="18">
        <v>2</v>
      </c>
      <c r="Y160" s="18">
        <v>2</v>
      </c>
      <c r="Z160" s="18">
        <f>D160+F160+H160+J160</f>
        <v>21</v>
      </c>
      <c r="AA160" s="20">
        <f t="shared" si="8"/>
        <v>5.25</v>
      </c>
      <c r="AB160" s="18">
        <f>E160+G160+I160+K160</f>
        <v>17</v>
      </c>
      <c r="AC160" s="20">
        <f t="shared" si="9"/>
        <v>4.25</v>
      </c>
      <c r="AD160" s="1">
        <f t="shared" si="10"/>
        <v>4</v>
      </c>
    </row>
    <row r="161" spans="2:30" x14ac:dyDescent="0.25">
      <c r="B161" s="1">
        <v>2011</v>
      </c>
      <c r="C161" s="58" t="s">
        <v>234</v>
      </c>
      <c r="D161" s="34">
        <v>4</v>
      </c>
      <c r="E161" s="43">
        <v>2</v>
      </c>
      <c r="F161" s="34">
        <v>4</v>
      </c>
      <c r="G161" s="43">
        <v>3</v>
      </c>
      <c r="H161" s="39">
        <v>1</v>
      </c>
      <c r="I161" s="45">
        <v>8</v>
      </c>
      <c r="J161" s="41">
        <v>1</v>
      </c>
      <c r="K161" s="41">
        <v>11</v>
      </c>
      <c r="W161" s="18">
        <v>4</v>
      </c>
      <c r="X161" s="18">
        <v>2</v>
      </c>
      <c r="Y161" s="18">
        <v>2</v>
      </c>
      <c r="Z161" s="18">
        <f>D161+F161+H161+J161</f>
        <v>10</v>
      </c>
      <c r="AA161" s="18">
        <f t="shared" si="8"/>
        <v>2.5</v>
      </c>
      <c r="AB161" s="18">
        <f>E161+G161+I161+K161</f>
        <v>24</v>
      </c>
      <c r="AC161" s="18">
        <f t="shared" si="9"/>
        <v>6</v>
      </c>
      <c r="AD161" s="1">
        <f t="shared" si="10"/>
        <v>-14</v>
      </c>
    </row>
    <row r="162" spans="2:30" x14ac:dyDescent="0.25">
      <c r="B162" s="1">
        <v>2010</v>
      </c>
      <c r="C162" s="58" t="s">
        <v>225</v>
      </c>
      <c r="D162" s="39">
        <v>3</v>
      </c>
      <c r="E162" s="45">
        <v>10</v>
      </c>
      <c r="F162" s="34">
        <v>17</v>
      </c>
      <c r="G162" s="43">
        <v>7</v>
      </c>
      <c r="H162" s="34">
        <v>11</v>
      </c>
      <c r="I162" s="43">
        <v>0</v>
      </c>
      <c r="J162" s="39">
        <v>0</v>
      </c>
      <c r="K162" s="39">
        <v>10</v>
      </c>
      <c r="L162" s="35"/>
      <c r="M162" s="35"/>
      <c r="S162" s="18"/>
      <c r="W162" s="18">
        <v>4</v>
      </c>
      <c r="X162" s="18">
        <v>2</v>
      </c>
      <c r="Y162" s="18">
        <v>2</v>
      </c>
      <c r="Z162" s="18">
        <f>D162+F162+H162+J162</f>
        <v>31</v>
      </c>
      <c r="AA162" s="20">
        <f t="shared" si="8"/>
        <v>7.75</v>
      </c>
      <c r="AB162" s="18">
        <f>E162+G162+I162+K162</f>
        <v>27</v>
      </c>
      <c r="AC162" s="20">
        <f t="shared" si="9"/>
        <v>6.75</v>
      </c>
      <c r="AD162" s="1">
        <f t="shared" si="10"/>
        <v>4</v>
      </c>
    </row>
    <row r="163" spans="2:30" x14ac:dyDescent="0.25">
      <c r="B163" s="1">
        <v>2010</v>
      </c>
      <c r="C163" s="58" t="s">
        <v>229</v>
      </c>
      <c r="D163" s="34">
        <v>4</v>
      </c>
      <c r="E163" s="43">
        <v>0</v>
      </c>
      <c r="F163" s="39">
        <v>0</v>
      </c>
      <c r="G163" s="45">
        <v>5</v>
      </c>
      <c r="H163" s="36" t="s">
        <v>308</v>
      </c>
      <c r="I163" s="73"/>
      <c r="J163" s="34">
        <v>4</v>
      </c>
      <c r="K163" s="43">
        <v>3</v>
      </c>
      <c r="L163" s="39">
        <v>1</v>
      </c>
      <c r="M163" s="39">
        <v>4</v>
      </c>
      <c r="S163" s="19"/>
      <c r="W163" s="18">
        <v>4</v>
      </c>
      <c r="X163" s="18">
        <v>2</v>
      </c>
      <c r="Y163" s="18">
        <v>2</v>
      </c>
      <c r="Z163" s="18">
        <f>D163+F163+J163+L163</f>
        <v>9</v>
      </c>
      <c r="AA163" s="20">
        <f t="shared" si="8"/>
        <v>2.25</v>
      </c>
      <c r="AB163" s="18">
        <f>E163+G163+K163+M163</f>
        <v>12</v>
      </c>
      <c r="AC163" s="18">
        <f t="shared" si="9"/>
        <v>3</v>
      </c>
      <c r="AD163" s="1">
        <f t="shared" si="10"/>
        <v>-3</v>
      </c>
    </row>
    <row r="164" spans="2:30" x14ac:dyDescent="0.25">
      <c r="B164" s="1">
        <v>2010</v>
      </c>
      <c r="C164" s="58" t="s">
        <v>359</v>
      </c>
      <c r="D164" s="34">
        <v>7</v>
      </c>
      <c r="E164" s="43">
        <v>2</v>
      </c>
      <c r="F164" s="39">
        <v>0</v>
      </c>
      <c r="G164" s="45">
        <v>5</v>
      </c>
      <c r="H164" s="34">
        <v>4</v>
      </c>
      <c r="I164" s="43">
        <v>3</v>
      </c>
      <c r="J164" s="39">
        <v>1</v>
      </c>
      <c r="K164" s="39">
        <v>2</v>
      </c>
      <c r="S164" s="18"/>
      <c r="W164" s="18">
        <v>4</v>
      </c>
      <c r="X164" s="18">
        <v>2</v>
      </c>
      <c r="Y164" s="18">
        <v>2</v>
      </c>
      <c r="Z164" s="1">
        <f>D164+F164+H164+J164</f>
        <v>12</v>
      </c>
      <c r="AA164" s="18">
        <f t="shared" si="8"/>
        <v>3</v>
      </c>
      <c r="AB164" s="1">
        <f>E164+G164+I164+K164</f>
        <v>12</v>
      </c>
      <c r="AC164" s="18">
        <f t="shared" si="9"/>
        <v>3</v>
      </c>
      <c r="AD164" s="1">
        <f t="shared" si="10"/>
        <v>0</v>
      </c>
    </row>
    <row r="165" spans="2:30" x14ac:dyDescent="0.25">
      <c r="B165" s="1">
        <v>2010</v>
      </c>
      <c r="C165" s="58" t="s">
        <v>264</v>
      </c>
      <c r="D165" s="34">
        <v>3</v>
      </c>
      <c r="E165" s="43">
        <v>2</v>
      </c>
      <c r="F165" s="34">
        <v>5</v>
      </c>
      <c r="G165" s="43">
        <v>0</v>
      </c>
      <c r="H165" s="39">
        <v>13</v>
      </c>
      <c r="I165" s="45">
        <v>14</v>
      </c>
      <c r="J165" s="39">
        <v>9</v>
      </c>
      <c r="K165" s="39">
        <v>13</v>
      </c>
      <c r="W165" s="18">
        <v>4</v>
      </c>
      <c r="X165" s="18">
        <v>2</v>
      </c>
      <c r="Y165" s="18">
        <v>2</v>
      </c>
      <c r="Z165" s="1">
        <f>D165+F165+H165+J165</f>
        <v>30</v>
      </c>
      <c r="AA165" s="18">
        <f t="shared" si="8"/>
        <v>7.5</v>
      </c>
      <c r="AB165" s="1">
        <f>E165+G165+I165+K165</f>
        <v>29</v>
      </c>
      <c r="AC165" s="20">
        <f t="shared" si="9"/>
        <v>7.25</v>
      </c>
      <c r="AD165" s="1">
        <f t="shared" si="10"/>
        <v>1</v>
      </c>
    </row>
    <row r="166" spans="2:30" x14ac:dyDescent="0.25">
      <c r="B166" s="1">
        <v>2010</v>
      </c>
      <c r="C166" s="58" t="s">
        <v>285</v>
      </c>
      <c r="D166" s="39">
        <v>2</v>
      </c>
      <c r="E166" s="45">
        <v>10</v>
      </c>
      <c r="F166" s="34">
        <v>7</v>
      </c>
      <c r="G166" s="43">
        <v>5</v>
      </c>
      <c r="H166" s="34">
        <v>6</v>
      </c>
      <c r="I166" s="43">
        <v>4</v>
      </c>
      <c r="J166" s="39">
        <v>2</v>
      </c>
      <c r="K166" s="39">
        <v>5</v>
      </c>
      <c r="W166" s="18">
        <v>4</v>
      </c>
      <c r="X166" s="18">
        <v>2</v>
      </c>
      <c r="Y166" s="18">
        <v>2</v>
      </c>
      <c r="Z166" s="1">
        <f>D166+F166+H166+J166</f>
        <v>17</v>
      </c>
      <c r="AA166" s="20">
        <f t="shared" si="8"/>
        <v>4.25</v>
      </c>
      <c r="AB166" s="1">
        <f>E166+G166+I166+K166</f>
        <v>24</v>
      </c>
      <c r="AC166" s="18">
        <f t="shared" si="9"/>
        <v>6</v>
      </c>
      <c r="AD166" s="1">
        <f t="shared" si="10"/>
        <v>-7</v>
      </c>
    </row>
    <row r="167" spans="2:30" x14ac:dyDescent="0.25">
      <c r="B167" s="1">
        <v>2009</v>
      </c>
      <c r="C167" s="58" t="s">
        <v>208</v>
      </c>
      <c r="D167" s="34">
        <v>5</v>
      </c>
      <c r="E167" s="43">
        <v>4</v>
      </c>
      <c r="F167" s="34">
        <v>7</v>
      </c>
      <c r="G167" s="43">
        <v>0</v>
      </c>
      <c r="H167" s="39">
        <v>2</v>
      </c>
      <c r="I167" s="45">
        <v>4</v>
      </c>
      <c r="J167" s="39">
        <v>0</v>
      </c>
      <c r="K167" s="39">
        <v>1</v>
      </c>
      <c r="W167" s="1">
        <v>4</v>
      </c>
      <c r="X167" s="1">
        <v>2</v>
      </c>
      <c r="Y167" s="1">
        <v>2</v>
      </c>
      <c r="Z167" s="1">
        <f>D167+F167+H167+J167</f>
        <v>14</v>
      </c>
      <c r="AA167" s="1">
        <f t="shared" si="8"/>
        <v>3.5</v>
      </c>
      <c r="AB167" s="1">
        <f>E167+G167+I167+K167</f>
        <v>9</v>
      </c>
      <c r="AC167" s="23">
        <f t="shared" si="9"/>
        <v>2.25</v>
      </c>
      <c r="AD167" s="1">
        <f t="shared" si="10"/>
        <v>5</v>
      </c>
    </row>
    <row r="168" spans="2:30" x14ac:dyDescent="0.25">
      <c r="B168" s="1">
        <v>2009</v>
      </c>
      <c r="C168" s="58" t="s">
        <v>49</v>
      </c>
      <c r="D168" s="39">
        <v>2</v>
      </c>
      <c r="E168" s="45">
        <v>6</v>
      </c>
      <c r="F168" s="34">
        <v>14</v>
      </c>
      <c r="G168" s="43">
        <v>2</v>
      </c>
      <c r="H168" s="34">
        <v>12</v>
      </c>
      <c r="I168" s="43">
        <v>5</v>
      </c>
      <c r="J168" s="39">
        <v>1</v>
      </c>
      <c r="K168" s="39">
        <v>3</v>
      </c>
      <c r="W168" s="1">
        <v>4</v>
      </c>
      <c r="X168" s="1">
        <v>2</v>
      </c>
      <c r="Y168" s="1">
        <v>2</v>
      </c>
      <c r="Z168" s="1">
        <f>D168+F168+H168+J168</f>
        <v>29</v>
      </c>
      <c r="AA168" s="23">
        <f t="shared" si="8"/>
        <v>7.25</v>
      </c>
      <c r="AB168" s="1">
        <f>E168+G168+I168+K168</f>
        <v>16</v>
      </c>
      <c r="AC168" s="1">
        <f t="shared" si="9"/>
        <v>4</v>
      </c>
      <c r="AD168" s="1">
        <f t="shared" si="10"/>
        <v>13</v>
      </c>
    </row>
    <row r="169" spans="2:30" x14ac:dyDescent="0.25">
      <c r="B169" s="1">
        <v>2009</v>
      </c>
      <c r="C169" s="58" t="s">
        <v>224</v>
      </c>
      <c r="D169" s="34">
        <v>6</v>
      </c>
      <c r="E169" s="43">
        <v>5</v>
      </c>
      <c r="F169" s="34">
        <v>11</v>
      </c>
      <c r="G169" s="43">
        <v>5</v>
      </c>
      <c r="H169" s="39">
        <v>4</v>
      </c>
      <c r="I169" s="45">
        <v>8</v>
      </c>
      <c r="J169" s="36" t="s">
        <v>308</v>
      </c>
      <c r="K169" s="49"/>
      <c r="L169" s="41">
        <v>5</v>
      </c>
      <c r="M169" s="41">
        <v>9</v>
      </c>
      <c r="W169" s="1">
        <v>4</v>
      </c>
      <c r="X169" s="1">
        <v>2</v>
      </c>
      <c r="Y169" s="1">
        <v>2</v>
      </c>
      <c r="Z169" s="1">
        <f>D169+F169+H169+L169</f>
        <v>26</v>
      </c>
      <c r="AA169" s="1">
        <f t="shared" si="8"/>
        <v>6.5</v>
      </c>
      <c r="AB169" s="1">
        <f>E169+G169+I169+M169</f>
        <v>27</v>
      </c>
      <c r="AC169" s="23">
        <f t="shared" si="9"/>
        <v>6.75</v>
      </c>
      <c r="AD169" s="1">
        <f t="shared" si="10"/>
        <v>-1</v>
      </c>
    </row>
    <row r="170" spans="2:30" x14ac:dyDescent="0.25">
      <c r="B170" s="1">
        <v>2005</v>
      </c>
      <c r="C170" s="58" t="s">
        <v>212</v>
      </c>
      <c r="D170" s="34">
        <v>4</v>
      </c>
      <c r="E170" s="43">
        <v>2</v>
      </c>
      <c r="F170" s="34">
        <v>4</v>
      </c>
      <c r="G170" s="43">
        <v>3</v>
      </c>
      <c r="H170" s="39">
        <v>0</v>
      </c>
      <c r="I170" s="45">
        <v>5</v>
      </c>
      <c r="J170" s="39">
        <v>3</v>
      </c>
      <c r="K170" s="39">
        <v>4</v>
      </c>
      <c r="W170" s="18">
        <v>4</v>
      </c>
      <c r="X170" s="18">
        <v>2</v>
      </c>
      <c r="Y170" s="18">
        <v>2</v>
      </c>
      <c r="Z170" s="18">
        <f>D170+F170+H170+J170</f>
        <v>11</v>
      </c>
      <c r="AA170" s="20">
        <f t="shared" si="8"/>
        <v>2.75</v>
      </c>
      <c r="AB170" s="18">
        <f>E170+G170+I170+K170</f>
        <v>14</v>
      </c>
      <c r="AC170" s="20">
        <f t="shared" si="9"/>
        <v>3.5</v>
      </c>
      <c r="AD170" s="1">
        <f t="shared" si="10"/>
        <v>-3</v>
      </c>
    </row>
    <row r="171" spans="2:30" x14ac:dyDescent="0.25">
      <c r="B171" s="1">
        <v>2005</v>
      </c>
      <c r="C171" s="58" t="s">
        <v>17</v>
      </c>
      <c r="D171" s="34">
        <v>1</v>
      </c>
      <c r="E171" s="43">
        <v>0</v>
      </c>
      <c r="F171" s="39">
        <v>4</v>
      </c>
      <c r="G171" s="45">
        <v>9</v>
      </c>
      <c r="H171" s="34">
        <v>4</v>
      </c>
      <c r="I171" s="43">
        <v>3</v>
      </c>
      <c r="J171" s="39">
        <v>1</v>
      </c>
      <c r="K171" s="39">
        <v>5</v>
      </c>
      <c r="W171" s="18">
        <v>4</v>
      </c>
      <c r="X171" s="18">
        <v>2</v>
      </c>
      <c r="Y171" s="18">
        <v>2</v>
      </c>
      <c r="Z171" s="18">
        <f>D171+F171+H171+J171</f>
        <v>10</v>
      </c>
      <c r="AA171" s="20">
        <f t="shared" si="8"/>
        <v>2.5</v>
      </c>
      <c r="AB171" s="18">
        <f>E171+G171+I171+K171</f>
        <v>17</v>
      </c>
      <c r="AC171" s="20">
        <f t="shared" si="9"/>
        <v>4.25</v>
      </c>
      <c r="AD171" s="1">
        <f t="shared" si="10"/>
        <v>-7</v>
      </c>
    </row>
    <row r="172" spans="2:30" x14ac:dyDescent="0.25">
      <c r="B172" s="1">
        <v>2005</v>
      </c>
      <c r="C172" s="58" t="s">
        <v>1</v>
      </c>
      <c r="D172" s="39">
        <v>0</v>
      </c>
      <c r="E172" s="45">
        <v>2</v>
      </c>
      <c r="F172" s="34">
        <v>3</v>
      </c>
      <c r="G172" s="43">
        <v>2</v>
      </c>
      <c r="H172" s="34">
        <v>4</v>
      </c>
      <c r="I172" s="43">
        <v>3</v>
      </c>
      <c r="J172" s="39">
        <v>2</v>
      </c>
      <c r="K172" s="39">
        <v>3</v>
      </c>
      <c r="W172" s="18">
        <v>4</v>
      </c>
      <c r="X172" s="18">
        <v>2</v>
      </c>
      <c r="Y172" s="18">
        <v>2</v>
      </c>
      <c r="Z172" s="18">
        <f>D172+F172+H172+J172</f>
        <v>9</v>
      </c>
      <c r="AA172" s="20">
        <f t="shared" si="8"/>
        <v>2.25</v>
      </c>
      <c r="AB172" s="18">
        <f>E172+G172+I172+K172</f>
        <v>10</v>
      </c>
      <c r="AC172" s="20">
        <f t="shared" si="9"/>
        <v>2.5</v>
      </c>
      <c r="AD172" s="1">
        <f t="shared" si="10"/>
        <v>-1</v>
      </c>
    </row>
    <row r="173" spans="2:30" x14ac:dyDescent="0.25">
      <c r="B173" s="1">
        <v>2004</v>
      </c>
      <c r="C173" s="72" t="s">
        <v>301</v>
      </c>
      <c r="D173" s="34">
        <v>12</v>
      </c>
      <c r="E173" s="43">
        <v>1</v>
      </c>
      <c r="F173" s="34">
        <v>2</v>
      </c>
      <c r="G173" s="43">
        <v>1</v>
      </c>
      <c r="H173" s="41">
        <v>1</v>
      </c>
      <c r="I173" s="53">
        <v>4</v>
      </c>
      <c r="J173" s="39">
        <v>2</v>
      </c>
      <c r="K173" s="39">
        <v>3</v>
      </c>
      <c r="L173" s="17"/>
      <c r="M173" s="17"/>
      <c r="N173" s="17"/>
      <c r="O173" s="17"/>
      <c r="P173" s="17"/>
      <c r="W173" s="18">
        <v>4</v>
      </c>
      <c r="X173" s="18">
        <v>2</v>
      </c>
      <c r="Y173" s="18">
        <v>2</v>
      </c>
      <c r="Z173" s="18">
        <f>D173+F173+H173+J173</f>
        <v>17</v>
      </c>
      <c r="AA173" s="20">
        <f t="shared" si="8"/>
        <v>4.25</v>
      </c>
      <c r="AB173" s="18">
        <f>E173+G173+I173+K173</f>
        <v>9</v>
      </c>
      <c r="AC173" s="20">
        <f t="shared" si="9"/>
        <v>2.25</v>
      </c>
      <c r="AD173" s="1">
        <f t="shared" si="10"/>
        <v>8</v>
      </c>
    </row>
    <row r="174" spans="2:30" x14ac:dyDescent="0.25">
      <c r="B174" s="1">
        <v>2004</v>
      </c>
      <c r="C174" s="72" t="s">
        <v>152</v>
      </c>
      <c r="D174" s="34">
        <v>3</v>
      </c>
      <c r="E174" s="43">
        <v>0</v>
      </c>
      <c r="F174" s="39">
        <v>2</v>
      </c>
      <c r="G174" s="45">
        <v>4</v>
      </c>
      <c r="H174" s="34">
        <v>11</v>
      </c>
      <c r="I174" s="43">
        <v>4</v>
      </c>
      <c r="J174" s="39">
        <v>2</v>
      </c>
      <c r="K174" s="39">
        <v>5</v>
      </c>
      <c r="L174" s="17"/>
      <c r="M174" s="17"/>
      <c r="N174" s="17"/>
      <c r="O174" s="17"/>
      <c r="P174" s="17"/>
      <c r="W174" s="18">
        <v>4</v>
      </c>
      <c r="X174" s="18">
        <v>2</v>
      </c>
      <c r="Y174" s="18">
        <v>2</v>
      </c>
      <c r="Z174" s="18">
        <f>D174+F174+H174+J174</f>
        <v>18</v>
      </c>
      <c r="AA174" s="20">
        <f t="shared" si="8"/>
        <v>4.5</v>
      </c>
      <c r="AB174" s="18">
        <f>E174+G174+I174+K174</f>
        <v>13</v>
      </c>
      <c r="AC174" s="20">
        <f t="shared" si="9"/>
        <v>3.25</v>
      </c>
      <c r="AD174" s="1">
        <f t="shared" si="10"/>
        <v>5</v>
      </c>
    </row>
    <row r="175" spans="2:30" x14ac:dyDescent="0.25">
      <c r="B175" s="1">
        <v>2004</v>
      </c>
      <c r="C175" s="72" t="s">
        <v>146</v>
      </c>
      <c r="D175" s="41">
        <v>4</v>
      </c>
      <c r="E175" s="53">
        <v>5</v>
      </c>
      <c r="F175" s="34">
        <v>4</v>
      </c>
      <c r="G175" s="43">
        <v>1</v>
      </c>
      <c r="H175" s="34">
        <v>2</v>
      </c>
      <c r="I175" s="43">
        <v>1</v>
      </c>
      <c r="J175" s="36" t="s">
        <v>309</v>
      </c>
      <c r="K175" s="49"/>
      <c r="L175" s="41">
        <v>2</v>
      </c>
      <c r="M175" s="41">
        <v>8</v>
      </c>
      <c r="N175" s="17"/>
      <c r="O175" s="17"/>
      <c r="P175" s="17"/>
      <c r="W175" s="18">
        <v>4</v>
      </c>
      <c r="X175" s="18">
        <v>2</v>
      </c>
      <c r="Y175" s="18">
        <v>2</v>
      </c>
      <c r="Z175" s="18">
        <f>D175+F175+H175+L175</f>
        <v>12</v>
      </c>
      <c r="AA175" s="20">
        <f t="shared" si="8"/>
        <v>3</v>
      </c>
      <c r="AB175" s="18">
        <f>E175+G175+I175+M175</f>
        <v>15</v>
      </c>
      <c r="AC175" s="20">
        <f t="shared" si="9"/>
        <v>3.75</v>
      </c>
      <c r="AD175" s="1">
        <f t="shared" si="10"/>
        <v>-3</v>
      </c>
    </row>
    <row r="176" spans="2:30" x14ac:dyDescent="0.25">
      <c r="B176" s="1">
        <v>2004</v>
      </c>
      <c r="C176" s="72" t="s">
        <v>154</v>
      </c>
      <c r="D176" s="34">
        <v>5</v>
      </c>
      <c r="E176" s="43">
        <v>4</v>
      </c>
      <c r="F176" s="39">
        <v>5</v>
      </c>
      <c r="G176" s="45">
        <v>21</v>
      </c>
      <c r="H176" s="41">
        <v>2</v>
      </c>
      <c r="I176" s="41">
        <v>8</v>
      </c>
      <c r="L176" s="17"/>
      <c r="M176" s="17"/>
      <c r="N176" s="17"/>
      <c r="O176" s="17"/>
      <c r="P176" s="17"/>
      <c r="W176" s="18">
        <v>3</v>
      </c>
      <c r="X176" s="18">
        <v>1</v>
      </c>
      <c r="Y176" s="18">
        <v>2</v>
      </c>
      <c r="Z176" s="18">
        <f>D176+F176+H176</f>
        <v>12</v>
      </c>
      <c r="AA176" s="20">
        <f t="shared" si="8"/>
        <v>4</v>
      </c>
      <c r="AB176" s="18">
        <f>E176+G176+I176</f>
        <v>33</v>
      </c>
      <c r="AC176" s="20">
        <f t="shared" si="9"/>
        <v>11</v>
      </c>
      <c r="AD176" s="1">
        <f t="shared" si="10"/>
        <v>-21</v>
      </c>
    </row>
    <row r="177" spans="2:30" x14ac:dyDescent="0.25">
      <c r="B177" s="1">
        <v>2004</v>
      </c>
      <c r="C177" s="72" t="s">
        <v>299</v>
      </c>
      <c r="D177" s="34">
        <v>11</v>
      </c>
      <c r="E177" s="43">
        <v>6</v>
      </c>
      <c r="F177" s="39">
        <v>0</v>
      </c>
      <c r="G177" s="45">
        <v>3</v>
      </c>
      <c r="H177" s="41">
        <v>4</v>
      </c>
      <c r="I177" s="41">
        <v>11</v>
      </c>
      <c r="L177" s="17"/>
      <c r="M177" s="17"/>
      <c r="N177" s="17"/>
      <c r="O177" s="17"/>
      <c r="P177" s="17"/>
      <c r="W177" s="18">
        <v>3</v>
      </c>
      <c r="X177" s="18">
        <v>1</v>
      </c>
      <c r="Y177" s="18">
        <v>2</v>
      </c>
      <c r="Z177" s="18">
        <f>D177+F177+H177</f>
        <v>15</v>
      </c>
      <c r="AA177" s="20">
        <f t="shared" si="8"/>
        <v>5</v>
      </c>
      <c r="AB177" s="18">
        <f>E177+G177+I177</f>
        <v>20</v>
      </c>
      <c r="AC177" s="20">
        <f t="shared" si="9"/>
        <v>6.666666666666667</v>
      </c>
      <c r="AD177" s="1">
        <f t="shared" si="10"/>
        <v>-5</v>
      </c>
    </row>
    <row r="178" spans="2:30" x14ac:dyDescent="0.25">
      <c r="B178" s="1">
        <v>2004</v>
      </c>
      <c r="C178" s="72" t="s">
        <v>318</v>
      </c>
      <c r="D178" s="41">
        <v>7</v>
      </c>
      <c r="E178" s="53">
        <v>11</v>
      </c>
      <c r="F178" s="36" t="s">
        <v>309</v>
      </c>
      <c r="G178" s="49"/>
      <c r="H178" s="34">
        <v>8</v>
      </c>
      <c r="I178" s="43">
        <v>2</v>
      </c>
      <c r="J178" s="39">
        <v>2</v>
      </c>
      <c r="K178" s="39">
        <v>4</v>
      </c>
      <c r="L178" s="17"/>
      <c r="M178" s="17"/>
      <c r="N178" s="17"/>
      <c r="O178" s="17"/>
      <c r="P178" s="17"/>
      <c r="W178" s="18">
        <v>3</v>
      </c>
      <c r="X178" s="18">
        <v>1</v>
      </c>
      <c r="Y178" s="18">
        <v>2</v>
      </c>
      <c r="Z178" s="18">
        <f>D178+H178+J178</f>
        <v>17</v>
      </c>
      <c r="AA178" s="20">
        <f t="shared" si="8"/>
        <v>5.666666666666667</v>
      </c>
      <c r="AB178" s="18">
        <f>E178+I178+K178</f>
        <v>17</v>
      </c>
      <c r="AC178" s="20">
        <f t="shared" si="9"/>
        <v>5.666666666666667</v>
      </c>
      <c r="AD178" s="1">
        <f t="shared" si="10"/>
        <v>0</v>
      </c>
    </row>
    <row r="179" spans="2:30" x14ac:dyDescent="0.25">
      <c r="B179" s="1">
        <v>2004</v>
      </c>
      <c r="C179" s="72" t="s">
        <v>82</v>
      </c>
      <c r="D179" s="41">
        <v>0</v>
      </c>
      <c r="E179" s="53">
        <v>5</v>
      </c>
      <c r="F179" s="34">
        <v>4</v>
      </c>
      <c r="G179" s="43">
        <v>3</v>
      </c>
      <c r="H179" s="41">
        <v>1</v>
      </c>
      <c r="I179" s="41">
        <v>2</v>
      </c>
      <c r="L179" s="17"/>
      <c r="M179" s="17"/>
      <c r="N179" s="17"/>
      <c r="O179" s="17"/>
      <c r="P179" s="17"/>
      <c r="W179" s="18">
        <v>3</v>
      </c>
      <c r="X179" s="18">
        <v>1</v>
      </c>
      <c r="Y179" s="18">
        <v>2</v>
      </c>
      <c r="Z179" s="18">
        <f t="shared" ref="Z179:Z187" si="13">D179+F179+H179</f>
        <v>5</v>
      </c>
      <c r="AA179" s="20">
        <f t="shared" si="8"/>
        <v>1.6666666666666667</v>
      </c>
      <c r="AB179" s="18">
        <f t="shared" ref="AB179:AB187" si="14">E179+G179+I179</f>
        <v>10</v>
      </c>
      <c r="AC179" s="20">
        <f t="shared" si="9"/>
        <v>3.3333333333333335</v>
      </c>
      <c r="AD179" s="1">
        <f t="shared" si="10"/>
        <v>-5</v>
      </c>
    </row>
    <row r="180" spans="2:30" x14ac:dyDescent="0.25">
      <c r="B180" s="18">
        <v>2024</v>
      </c>
      <c r="C180" s="58" t="s">
        <v>152</v>
      </c>
      <c r="D180" s="34">
        <v>13</v>
      </c>
      <c r="E180" s="43">
        <v>0</v>
      </c>
      <c r="F180" s="39">
        <v>3</v>
      </c>
      <c r="G180" s="45">
        <v>13</v>
      </c>
      <c r="H180" s="39">
        <v>10</v>
      </c>
      <c r="I180" s="39">
        <v>11</v>
      </c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1">
        <v>3</v>
      </c>
      <c r="X180" s="1">
        <v>1</v>
      </c>
      <c r="Y180" s="1">
        <v>2</v>
      </c>
      <c r="Z180" s="1">
        <f t="shared" si="13"/>
        <v>26</v>
      </c>
      <c r="AA180" s="23">
        <f t="shared" si="8"/>
        <v>8.6666666666666661</v>
      </c>
      <c r="AB180" s="1">
        <f t="shared" si="14"/>
        <v>24</v>
      </c>
      <c r="AC180" s="1">
        <f t="shared" si="9"/>
        <v>8</v>
      </c>
      <c r="AD180" s="1">
        <f t="shared" si="10"/>
        <v>2</v>
      </c>
    </row>
    <row r="181" spans="2:30" x14ac:dyDescent="0.25">
      <c r="B181" s="18">
        <v>2024</v>
      </c>
      <c r="C181" s="58" t="s">
        <v>320</v>
      </c>
      <c r="D181" s="39">
        <v>2</v>
      </c>
      <c r="E181" s="45">
        <v>10</v>
      </c>
      <c r="F181" s="34">
        <v>4</v>
      </c>
      <c r="G181" s="43">
        <v>1</v>
      </c>
      <c r="H181" s="39">
        <v>0</v>
      </c>
      <c r="I181" s="39">
        <v>8</v>
      </c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1">
        <v>3</v>
      </c>
      <c r="X181" s="1">
        <v>1</v>
      </c>
      <c r="Y181" s="1">
        <v>2</v>
      </c>
      <c r="Z181" s="1">
        <f t="shared" si="13"/>
        <v>6</v>
      </c>
      <c r="AA181" s="1">
        <f t="shared" si="8"/>
        <v>2</v>
      </c>
      <c r="AB181" s="1">
        <f t="shared" si="14"/>
        <v>19</v>
      </c>
      <c r="AC181" s="23">
        <f t="shared" si="9"/>
        <v>6.333333333333333</v>
      </c>
      <c r="AD181" s="1">
        <f t="shared" si="10"/>
        <v>-13</v>
      </c>
    </row>
    <row r="182" spans="2:30" x14ac:dyDescent="0.25">
      <c r="B182" s="18">
        <v>2024</v>
      </c>
      <c r="C182" s="58" t="s">
        <v>163</v>
      </c>
      <c r="D182" s="39">
        <v>0</v>
      </c>
      <c r="E182" s="45">
        <v>2</v>
      </c>
      <c r="F182" s="34">
        <v>8</v>
      </c>
      <c r="G182" s="43">
        <v>7</v>
      </c>
      <c r="H182" s="39">
        <v>5</v>
      </c>
      <c r="I182" s="39">
        <v>6</v>
      </c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1">
        <v>3</v>
      </c>
      <c r="X182" s="1">
        <v>1</v>
      </c>
      <c r="Y182" s="1">
        <v>2</v>
      </c>
      <c r="Z182" s="1">
        <f t="shared" si="13"/>
        <v>13</v>
      </c>
      <c r="AA182" s="23">
        <f t="shared" si="8"/>
        <v>4.333333333333333</v>
      </c>
      <c r="AB182" s="1">
        <f t="shared" si="14"/>
        <v>15</v>
      </c>
      <c r="AC182" s="1">
        <f t="shared" si="9"/>
        <v>5</v>
      </c>
      <c r="AD182" s="1">
        <f t="shared" si="10"/>
        <v>-2</v>
      </c>
    </row>
    <row r="183" spans="2:30" x14ac:dyDescent="0.25">
      <c r="B183" s="5">
        <v>2023</v>
      </c>
      <c r="C183" s="58" t="s">
        <v>110</v>
      </c>
      <c r="D183" s="39">
        <v>1</v>
      </c>
      <c r="E183" s="45">
        <v>2</v>
      </c>
      <c r="F183" s="34">
        <v>12</v>
      </c>
      <c r="G183" s="43">
        <v>3</v>
      </c>
      <c r="H183" s="39">
        <v>4</v>
      </c>
      <c r="I183" s="39">
        <v>5</v>
      </c>
      <c r="J183" s="5"/>
      <c r="K183" s="5"/>
      <c r="L183" s="5"/>
      <c r="M183" s="5"/>
      <c r="N183" s="5"/>
      <c r="O183" s="5"/>
      <c r="P183" s="5"/>
      <c r="Q183" s="5"/>
      <c r="R183" s="5"/>
      <c r="S183" s="5"/>
      <c r="W183" s="1">
        <v>3</v>
      </c>
      <c r="X183" s="1">
        <v>1</v>
      </c>
      <c r="Y183" s="1">
        <v>2</v>
      </c>
      <c r="Z183" s="1">
        <f t="shared" si="13"/>
        <v>17</v>
      </c>
      <c r="AA183" s="23">
        <f t="shared" si="8"/>
        <v>5.666666666666667</v>
      </c>
      <c r="AB183" s="1">
        <f t="shared" si="14"/>
        <v>10</v>
      </c>
      <c r="AC183" s="23">
        <f t="shared" si="9"/>
        <v>3.3333333333333335</v>
      </c>
      <c r="AD183" s="1">
        <f t="shared" si="10"/>
        <v>7</v>
      </c>
    </row>
    <row r="184" spans="2:30" x14ac:dyDescent="0.25">
      <c r="B184" s="5">
        <v>2023</v>
      </c>
      <c r="C184" s="58" t="s">
        <v>146</v>
      </c>
      <c r="D184" s="34">
        <v>4</v>
      </c>
      <c r="E184" s="43">
        <v>0</v>
      </c>
      <c r="F184" s="39">
        <v>1</v>
      </c>
      <c r="G184" s="45">
        <v>10</v>
      </c>
      <c r="H184" s="39">
        <v>2</v>
      </c>
      <c r="I184" s="39">
        <v>4</v>
      </c>
      <c r="J184" s="5"/>
      <c r="K184" s="5"/>
      <c r="L184" s="5"/>
      <c r="M184" s="5"/>
      <c r="N184" s="5"/>
      <c r="O184" s="5"/>
      <c r="P184" s="5"/>
      <c r="Q184" s="5"/>
      <c r="R184" s="5"/>
      <c r="S184" s="5"/>
      <c r="W184" s="1">
        <v>3</v>
      </c>
      <c r="X184" s="1">
        <v>1</v>
      </c>
      <c r="Y184" s="1">
        <v>2</v>
      </c>
      <c r="Z184" s="1">
        <f t="shared" si="13"/>
        <v>7</v>
      </c>
      <c r="AA184" s="23">
        <f t="shared" si="8"/>
        <v>2.3333333333333335</v>
      </c>
      <c r="AB184" s="1">
        <f t="shared" si="14"/>
        <v>14</v>
      </c>
      <c r="AC184" s="23">
        <f t="shared" si="9"/>
        <v>4.666666666666667</v>
      </c>
      <c r="AD184" s="1">
        <f t="shared" si="10"/>
        <v>-7</v>
      </c>
    </row>
    <row r="185" spans="2:30" x14ac:dyDescent="0.25">
      <c r="B185" s="5">
        <v>2023</v>
      </c>
      <c r="C185" s="58" t="s">
        <v>153</v>
      </c>
      <c r="D185" s="39">
        <v>6</v>
      </c>
      <c r="E185" s="45">
        <v>10</v>
      </c>
      <c r="F185" s="34">
        <v>4</v>
      </c>
      <c r="G185" s="43">
        <v>3</v>
      </c>
      <c r="H185" s="39">
        <v>1</v>
      </c>
      <c r="I185" s="39">
        <v>6</v>
      </c>
      <c r="J185" s="5"/>
      <c r="K185" s="5"/>
      <c r="L185" s="5"/>
      <c r="M185" s="5"/>
      <c r="N185" s="5"/>
      <c r="O185" s="5"/>
      <c r="P185" s="5"/>
      <c r="Q185" s="5"/>
      <c r="R185" s="5"/>
      <c r="S185" s="5"/>
      <c r="W185" s="1">
        <v>3</v>
      </c>
      <c r="X185" s="1">
        <v>1</v>
      </c>
      <c r="Y185" s="1">
        <v>2</v>
      </c>
      <c r="Z185" s="1">
        <f t="shared" si="13"/>
        <v>11</v>
      </c>
      <c r="AA185" s="23">
        <f t="shared" si="8"/>
        <v>3.6666666666666665</v>
      </c>
      <c r="AB185" s="1">
        <f t="shared" si="14"/>
        <v>19</v>
      </c>
      <c r="AC185" s="23">
        <f t="shared" si="9"/>
        <v>6.333333333333333</v>
      </c>
      <c r="AD185" s="1">
        <f t="shared" si="10"/>
        <v>-8</v>
      </c>
    </row>
    <row r="186" spans="2:30" x14ac:dyDescent="0.25">
      <c r="B186" s="5">
        <v>2023</v>
      </c>
      <c r="C186" s="58" t="s">
        <v>82</v>
      </c>
      <c r="D186" s="34">
        <v>8</v>
      </c>
      <c r="E186" s="43">
        <v>7</v>
      </c>
      <c r="F186" s="39">
        <v>0</v>
      </c>
      <c r="G186" s="45">
        <v>12</v>
      </c>
      <c r="H186" s="39">
        <v>0</v>
      </c>
      <c r="I186" s="39">
        <v>6</v>
      </c>
      <c r="J186" s="5"/>
      <c r="K186" s="5"/>
      <c r="L186" s="5"/>
      <c r="M186" s="5"/>
      <c r="N186" s="5"/>
      <c r="O186" s="5"/>
      <c r="P186" s="5"/>
      <c r="Q186" s="5"/>
      <c r="R186" s="5"/>
      <c r="S186" s="5"/>
      <c r="W186" s="1">
        <v>3</v>
      </c>
      <c r="X186" s="1">
        <v>1</v>
      </c>
      <c r="Y186" s="1">
        <v>2</v>
      </c>
      <c r="Z186" s="1">
        <f t="shared" si="13"/>
        <v>8</v>
      </c>
      <c r="AA186" s="23">
        <f t="shared" si="8"/>
        <v>2.6666666666666665</v>
      </c>
      <c r="AB186" s="1">
        <f t="shared" si="14"/>
        <v>25</v>
      </c>
      <c r="AC186" s="23">
        <f t="shared" si="9"/>
        <v>8.3333333333333339</v>
      </c>
      <c r="AD186" s="1">
        <f t="shared" si="10"/>
        <v>-17</v>
      </c>
    </row>
    <row r="187" spans="2:30" x14ac:dyDescent="0.25">
      <c r="B187" s="5">
        <v>2023</v>
      </c>
      <c r="C187" s="58" t="s">
        <v>163</v>
      </c>
      <c r="D187" s="39">
        <v>8</v>
      </c>
      <c r="E187" s="45">
        <v>9</v>
      </c>
      <c r="F187" s="34">
        <v>13</v>
      </c>
      <c r="G187" s="43">
        <v>1</v>
      </c>
      <c r="H187" s="39">
        <v>5</v>
      </c>
      <c r="I187" s="39">
        <v>9</v>
      </c>
      <c r="J187" s="5"/>
      <c r="K187" s="5"/>
      <c r="L187" s="5"/>
      <c r="M187" s="5"/>
      <c r="N187" s="5"/>
      <c r="O187" s="5"/>
      <c r="P187" s="5"/>
      <c r="Q187" s="5"/>
      <c r="R187" s="5"/>
      <c r="S187" s="5"/>
      <c r="W187" s="1">
        <v>3</v>
      </c>
      <c r="X187" s="1">
        <v>1</v>
      </c>
      <c r="Y187" s="1">
        <v>2</v>
      </c>
      <c r="Z187" s="1">
        <f t="shared" si="13"/>
        <v>26</v>
      </c>
      <c r="AA187" s="23">
        <f t="shared" si="8"/>
        <v>8.6666666666666661</v>
      </c>
      <c r="AB187" s="1">
        <f t="shared" si="14"/>
        <v>19</v>
      </c>
      <c r="AC187" s="23">
        <f t="shared" si="9"/>
        <v>6.333333333333333</v>
      </c>
      <c r="AD187" s="1">
        <f t="shared" si="10"/>
        <v>7</v>
      </c>
    </row>
    <row r="188" spans="2:30" x14ac:dyDescent="0.25">
      <c r="B188" s="1">
        <v>2022</v>
      </c>
      <c r="C188" s="58" t="s">
        <v>147</v>
      </c>
      <c r="D188" s="39">
        <v>0</v>
      </c>
      <c r="E188" s="45">
        <v>4</v>
      </c>
      <c r="F188" s="34">
        <v>13</v>
      </c>
      <c r="G188" s="43">
        <v>4</v>
      </c>
      <c r="H188" s="36" t="s">
        <v>308</v>
      </c>
      <c r="I188" s="73"/>
      <c r="J188" s="39">
        <v>4</v>
      </c>
      <c r="K188" s="39">
        <v>9</v>
      </c>
      <c r="W188" s="1">
        <v>3</v>
      </c>
      <c r="X188" s="1">
        <v>1</v>
      </c>
      <c r="Y188" s="1">
        <v>2</v>
      </c>
      <c r="Z188" s="1">
        <f>D188+F188+J188</f>
        <v>17</v>
      </c>
      <c r="AA188" s="23">
        <f t="shared" si="8"/>
        <v>5.666666666666667</v>
      </c>
      <c r="AB188" s="1">
        <f>E188+G188+K188</f>
        <v>17</v>
      </c>
      <c r="AC188" s="23">
        <f t="shared" si="9"/>
        <v>5.666666666666667</v>
      </c>
      <c r="AD188" s="1">
        <f t="shared" si="10"/>
        <v>0</v>
      </c>
    </row>
    <row r="189" spans="2:30" x14ac:dyDescent="0.25">
      <c r="B189" s="1">
        <v>2022</v>
      </c>
      <c r="C189" s="58" t="s">
        <v>150</v>
      </c>
      <c r="D189" s="34">
        <v>9</v>
      </c>
      <c r="E189" s="43">
        <v>5</v>
      </c>
      <c r="F189" s="39">
        <v>3</v>
      </c>
      <c r="G189" s="45">
        <v>11</v>
      </c>
      <c r="H189" s="39">
        <v>2</v>
      </c>
      <c r="I189" s="39">
        <v>7</v>
      </c>
      <c r="W189" s="1">
        <v>3</v>
      </c>
      <c r="X189" s="1">
        <v>1</v>
      </c>
      <c r="Y189" s="1">
        <v>2</v>
      </c>
      <c r="Z189" s="1">
        <f>D189+F189+H189</f>
        <v>14</v>
      </c>
      <c r="AA189" s="23">
        <f t="shared" si="8"/>
        <v>4.666666666666667</v>
      </c>
      <c r="AB189" s="1">
        <f>E189+G189+I189</f>
        <v>23</v>
      </c>
      <c r="AC189" s="23">
        <f t="shared" si="9"/>
        <v>7.666666666666667</v>
      </c>
      <c r="AD189" s="1">
        <f t="shared" si="10"/>
        <v>-9</v>
      </c>
    </row>
    <row r="190" spans="2:30" x14ac:dyDescent="0.25">
      <c r="B190" s="1">
        <v>2022</v>
      </c>
      <c r="C190" s="58" t="s">
        <v>110</v>
      </c>
      <c r="D190" s="39">
        <v>1</v>
      </c>
      <c r="E190" s="45">
        <v>3</v>
      </c>
      <c r="F190" s="34">
        <v>5</v>
      </c>
      <c r="G190" s="43">
        <v>3</v>
      </c>
      <c r="H190" s="39">
        <v>3</v>
      </c>
      <c r="I190" s="39">
        <v>5</v>
      </c>
      <c r="W190" s="1">
        <v>3</v>
      </c>
      <c r="X190" s="1">
        <v>1</v>
      </c>
      <c r="Y190" s="1">
        <v>2</v>
      </c>
      <c r="Z190" s="1">
        <f>D190+F190+H190</f>
        <v>9</v>
      </c>
      <c r="AA190" s="1">
        <f t="shared" si="8"/>
        <v>3</v>
      </c>
      <c r="AB190" s="1">
        <f>E190+G190+I190</f>
        <v>11</v>
      </c>
      <c r="AC190" s="23">
        <f t="shared" si="9"/>
        <v>3.6666666666666665</v>
      </c>
      <c r="AD190" s="1">
        <f t="shared" si="10"/>
        <v>-2</v>
      </c>
    </row>
    <row r="191" spans="2:30" x14ac:dyDescent="0.25">
      <c r="B191" s="1">
        <v>2022</v>
      </c>
      <c r="C191" s="58" t="s">
        <v>52</v>
      </c>
      <c r="D191" s="39">
        <v>1</v>
      </c>
      <c r="E191" s="45">
        <v>3</v>
      </c>
      <c r="F191" s="34">
        <v>8</v>
      </c>
      <c r="G191" s="43">
        <v>5</v>
      </c>
      <c r="H191" s="39">
        <v>7</v>
      </c>
      <c r="I191" s="39">
        <v>8</v>
      </c>
      <c r="W191" s="1">
        <v>3</v>
      </c>
      <c r="X191" s="1">
        <v>1</v>
      </c>
      <c r="Y191" s="1">
        <v>2</v>
      </c>
      <c r="Z191" s="1">
        <f>D191+F191+H191</f>
        <v>16</v>
      </c>
      <c r="AA191" s="23">
        <f t="shared" si="8"/>
        <v>5.333333333333333</v>
      </c>
      <c r="AB191" s="1">
        <f>E191+G191+I191</f>
        <v>16</v>
      </c>
      <c r="AC191" s="23">
        <f t="shared" si="9"/>
        <v>5.333333333333333</v>
      </c>
      <c r="AD191" s="1">
        <f t="shared" si="10"/>
        <v>0</v>
      </c>
    </row>
    <row r="192" spans="2:30" x14ac:dyDescent="0.25">
      <c r="B192" s="1">
        <v>2022</v>
      </c>
      <c r="C192" s="58" t="s">
        <v>166</v>
      </c>
      <c r="D192" s="34">
        <v>5</v>
      </c>
      <c r="E192" s="43">
        <v>4</v>
      </c>
      <c r="F192" s="39">
        <v>2</v>
      </c>
      <c r="G192" s="45">
        <v>3</v>
      </c>
      <c r="H192" s="39">
        <v>4</v>
      </c>
      <c r="I192" s="39">
        <v>5</v>
      </c>
      <c r="W192" s="1">
        <v>3</v>
      </c>
      <c r="X192" s="1">
        <v>1</v>
      </c>
      <c r="Y192" s="1">
        <v>2</v>
      </c>
      <c r="Z192" s="1">
        <f>D192+F192+H192</f>
        <v>11</v>
      </c>
      <c r="AA192" s="23">
        <f t="shared" si="8"/>
        <v>3.6666666666666665</v>
      </c>
      <c r="AB192" s="1">
        <f>E192+G192+I192</f>
        <v>12</v>
      </c>
      <c r="AC192" s="1">
        <f t="shared" si="9"/>
        <v>4</v>
      </c>
      <c r="AD192" s="1">
        <f t="shared" si="10"/>
        <v>-1</v>
      </c>
    </row>
    <row r="193" spans="2:30" x14ac:dyDescent="0.25">
      <c r="B193" s="1">
        <v>2019</v>
      </c>
      <c r="C193" s="58" t="s">
        <v>58</v>
      </c>
      <c r="D193" s="36" t="s">
        <v>308</v>
      </c>
      <c r="E193" s="73"/>
      <c r="F193" s="39">
        <v>2</v>
      </c>
      <c r="G193" s="45">
        <v>9</v>
      </c>
      <c r="H193" s="34">
        <v>6</v>
      </c>
      <c r="I193" s="43">
        <v>1</v>
      </c>
      <c r="J193" s="39">
        <v>2</v>
      </c>
      <c r="K193" s="39">
        <v>7</v>
      </c>
      <c r="W193" s="1">
        <v>3</v>
      </c>
      <c r="X193" s="1">
        <v>1</v>
      </c>
      <c r="Y193" s="1">
        <v>2</v>
      </c>
      <c r="Z193" s="1">
        <f>F193+H193+J193</f>
        <v>10</v>
      </c>
      <c r="AA193" s="23">
        <f t="shared" si="8"/>
        <v>3.3333333333333335</v>
      </c>
      <c r="AB193" s="1">
        <f>G193+I193+K193</f>
        <v>17</v>
      </c>
      <c r="AC193" s="23">
        <f t="shared" si="9"/>
        <v>5.666666666666667</v>
      </c>
      <c r="AD193" s="1">
        <f t="shared" si="10"/>
        <v>-7</v>
      </c>
    </row>
    <row r="194" spans="2:30" x14ac:dyDescent="0.25">
      <c r="B194" s="1">
        <v>2019</v>
      </c>
      <c r="C194" s="58" t="s">
        <v>81</v>
      </c>
      <c r="D194" s="39">
        <v>4</v>
      </c>
      <c r="E194" s="45">
        <v>7</v>
      </c>
      <c r="F194" s="34">
        <v>9</v>
      </c>
      <c r="G194" s="43">
        <v>6</v>
      </c>
      <c r="H194" s="39">
        <v>0</v>
      </c>
      <c r="I194" s="39">
        <v>1</v>
      </c>
      <c r="W194" s="1">
        <v>3</v>
      </c>
      <c r="X194" s="1">
        <v>1</v>
      </c>
      <c r="Y194" s="1">
        <v>2</v>
      </c>
      <c r="Z194" s="1">
        <f>D194+F194+H194</f>
        <v>13</v>
      </c>
      <c r="AA194" s="23">
        <f t="shared" si="8"/>
        <v>4.333333333333333</v>
      </c>
      <c r="AB194" s="1">
        <f>E194+G194+I194</f>
        <v>14</v>
      </c>
      <c r="AC194" s="23">
        <f t="shared" si="9"/>
        <v>4.666666666666667</v>
      </c>
      <c r="AD194" s="1">
        <f t="shared" si="10"/>
        <v>-1</v>
      </c>
    </row>
    <row r="195" spans="2:30" x14ac:dyDescent="0.25">
      <c r="B195" s="1">
        <v>2019</v>
      </c>
      <c r="C195" s="58" t="s">
        <v>147</v>
      </c>
      <c r="D195" s="34">
        <v>4</v>
      </c>
      <c r="E195" s="43">
        <v>2</v>
      </c>
      <c r="F195" s="39">
        <v>0</v>
      </c>
      <c r="G195" s="45">
        <v>10</v>
      </c>
      <c r="H195" s="39">
        <v>1</v>
      </c>
      <c r="I195" s="39">
        <v>12</v>
      </c>
      <c r="W195" s="1">
        <v>3</v>
      </c>
      <c r="X195" s="1">
        <v>1</v>
      </c>
      <c r="Y195" s="1">
        <v>2</v>
      </c>
      <c r="Z195" s="1">
        <f>D195+F195+H195</f>
        <v>5</v>
      </c>
      <c r="AA195" s="23">
        <f t="shared" si="8"/>
        <v>1.6666666666666667</v>
      </c>
      <c r="AB195" s="1">
        <f>E195+G195+I195</f>
        <v>24</v>
      </c>
      <c r="AC195" s="1">
        <f t="shared" si="9"/>
        <v>8</v>
      </c>
      <c r="AD195" s="1">
        <f t="shared" si="10"/>
        <v>-19</v>
      </c>
    </row>
    <row r="196" spans="2:30" x14ac:dyDescent="0.25">
      <c r="B196" s="1">
        <v>2019</v>
      </c>
      <c r="C196" s="58" t="s">
        <v>152</v>
      </c>
      <c r="D196" s="39">
        <v>3</v>
      </c>
      <c r="E196" s="45">
        <v>8</v>
      </c>
      <c r="F196" s="34">
        <v>10</v>
      </c>
      <c r="G196" s="43">
        <v>0</v>
      </c>
      <c r="H196" s="39">
        <v>1</v>
      </c>
      <c r="I196" s="39">
        <v>3</v>
      </c>
      <c r="W196" s="1">
        <v>3</v>
      </c>
      <c r="X196" s="1">
        <v>1</v>
      </c>
      <c r="Y196" s="1">
        <v>2</v>
      </c>
      <c r="Z196" s="1">
        <f>D196+F196+H196</f>
        <v>14</v>
      </c>
      <c r="AA196" s="23">
        <f t="shared" si="8"/>
        <v>4.666666666666667</v>
      </c>
      <c r="AB196" s="1">
        <f>E196+G196+I196</f>
        <v>11</v>
      </c>
      <c r="AC196" s="23">
        <f t="shared" si="9"/>
        <v>3.6666666666666665</v>
      </c>
      <c r="AD196" s="1">
        <f t="shared" si="10"/>
        <v>3</v>
      </c>
    </row>
    <row r="197" spans="2:30" x14ac:dyDescent="0.25">
      <c r="B197" s="1">
        <v>2019</v>
      </c>
      <c r="C197" s="58" t="s">
        <v>100</v>
      </c>
      <c r="D197" s="34">
        <v>3</v>
      </c>
      <c r="E197" s="43">
        <v>1</v>
      </c>
      <c r="F197" s="39">
        <v>5</v>
      </c>
      <c r="G197" s="45">
        <v>10</v>
      </c>
      <c r="H197" s="39">
        <v>1</v>
      </c>
      <c r="I197" s="39">
        <v>2</v>
      </c>
      <c r="W197" s="1">
        <v>3</v>
      </c>
      <c r="X197" s="1">
        <v>1</v>
      </c>
      <c r="Y197" s="1">
        <v>2</v>
      </c>
      <c r="Z197" s="1">
        <f>D197+F197+H197</f>
        <v>9</v>
      </c>
      <c r="AA197" s="1">
        <f t="shared" ref="AA197:AA230" si="15">Z197/W197</f>
        <v>3</v>
      </c>
      <c r="AB197" s="1">
        <f>E197+G197+I197</f>
        <v>13</v>
      </c>
      <c r="AC197" s="23">
        <f t="shared" ref="AC197:AC230" si="16">AB197/W197</f>
        <v>4.333333333333333</v>
      </c>
      <c r="AD197" s="1">
        <f t="shared" si="10"/>
        <v>-4</v>
      </c>
    </row>
    <row r="198" spans="2:30" x14ac:dyDescent="0.25">
      <c r="B198" s="1">
        <v>2019</v>
      </c>
      <c r="C198" s="58" t="s">
        <v>146</v>
      </c>
      <c r="D198" s="39">
        <v>1</v>
      </c>
      <c r="E198" s="45">
        <v>3</v>
      </c>
      <c r="F198" s="34">
        <v>3</v>
      </c>
      <c r="G198" s="43">
        <v>0</v>
      </c>
      <c r="H198" s="39">
        <v>1</v>
      </c>
      <c r="I198" s="39">
        <v>6</v>
      </c>
      <c r="W198" s="1">
        <v>3</v>
      </c>
      <c r="X198" s="1">
        <v>1</v>
      </c>
      <c r="Y198" s="1">
        <v>2</v>
      </c>
      <c r="Z198" s="1">
        <f>D198+F198+H198</f>
        <v>5</v>
      </c>
      <c r="AA198" s="23">
        <f t="shared" si="15"/>
        <v>1.6666666666666667</v>
      </c>
      <c r="AB198" s="1">
        <f>E198+G198+I198</f>
        <v>9</v>
      </c>
      <c r="AC198" s="1">
        <f t="shared" si="16"/>
        <v>3</v>
      </c>
      <c r="AD198" s="1">
        <f t="shared" ref="AD198:AD261" si="17">Z198-AB198</f>
        <v>-4</v>
      </c>
    </row>
    <row r="199" spans="2:30" x14ac:dyDescent="0.25">
      <c r="B199" s="1">
        <v>2018</v>
      </c>
      <c r="C199" s="58" t="s">
        <v>108</v>
      </c>
      <c r="D199" s="39">
        <v>1</v>
      </c>
      <c r="E199" s="45">
        <v>10</v>
      </c>
      <c r="F199" s="34">
        <v>10</v>
      </c>
      <c r="G199" s="43">
        <v>7</v>
      </c>
      <c r="H199" s="36" t="s">
        <v>308</v>
      </c>
      <c r="I199" s="36"/>
      <c r="J199" s="39">
        <v>3</v>
      </c>
      <c r="K199" s="39">
        <v>13</v>
      </c>
      <c r="L199" s="18"/>
      <c r="M199" s="18"/>
      <c r="W199" s="18">
        <v>3</v>
      </c>
      <c r="X199" s="18">
        <v>1</v>
      </c>
      <c r="Y199" s="18">
        <v>2</v>
      </c>
      <c r="Z199" s="18">
        <f>D199+F199+J199</f>
        <v>14</v>
      </c>
      <c r="AA199" s="20">
        <f t="shared" si="15"/>
        <v>4.666666666666667</v>
      </c>
      <c r="AB199" s="18">
        <f>E199+G199+K199</f>
        <v>30</v>
      </c>
      <c r="AC199" s="18">
        <f t="shared" si="16"/>
        <v>10</v>
      </c>
      <c r="AD199" s="1">
        <f t="shared" si="17"/>
        <v>-16</v>
      </c>
    </row>
    <row r="200" spans="2:30" x14ac:dyDescent="0.25">
      <c r="B200" s="1">
        <v>2018</v>
      </c>
      <c r="C200" s="58" t="s">
        <v>150</v>
      </c>
      <c r="D200" s="34">
        <v>9</v>
      </c>
      <c r="E200" s="43">
        <v>6</v>
      </c>
      <c r="F200" s="39">
        <v>4</v>
      </c>
      <c r="G200" s="45">
        <v>5</v>
      </c>
      <c r="H200" s="39">
        <v>4</v>
      </c>
      <c r="I200" s="39">
        <v>5</v>
      </c>
      <c r="J200" s="18"/>
      <c r="K200" s="18"/>
      <c r="L200" s="18"/>
      <c r="M200" s="18"/>
      <c r="W200" s="18">
        <v>3</v>
      </c>
      <c r="X200" s="18">
        <v>1</v>
      </c>
      <c r="Y200" s="18">
        <v>2</v>
      </c>
      <c r="Z200" s="18">
        <f t="shared" ref="Z200:Z207" si="18">D200+F200+H200</f>
        <v>17</v>
      </c>
      <c r="AA200" s="20">
        <f t="shared" si="15"/>
        <v>5.666666666666667</v>
      </c>
      <c r="AB200" s="18">
        <f t="shared" ref="AB200:AB207" si="19">E200+G200+I200</f>
        <v>16</v>
      </c>
      <c r="AC200" s="20">
        <f t="shared" si="16"/>
        <v>5.333333333333333</v>
      </c>
      <c r="AD200" s="1">
        <f t="shared" si="17"/>
        <v>1</v>
      </c>
    </row>
    <row r="201" spans="2:30" x14ac:dyDescent="0.25">
      <c r="B201" s="1">
        <v>2018</v>
      </c>
      <c r="C201" s="58" t="s">
        <v>17</v>
      </c>
      <c r="D201" s="39">
        <v>2</v>
      </c>
      <c r="E201" s="45">
        <v>6</v>
      </c>
      <c r="F201" s="34">
        <v>12</v>
      </c>
      <c r="G201" s="43">
        <v>9</v>
      </c>
      <c r="H201" s="39">
        <v>1</v>
      </c>
      <c r="I201" s="39">
        <v>10</v>
      </c>
      <c r="J201" s="18"/>
      <c r="K201" s="18"/>
      <c r="L201" s="18"/>
      <c r="M201" s="18"/>
      <c r="W201" s="18">
        <v>3</v>
      </c>
      <c r="X201" s="18">
        <v>1</v>
      </c>
      <c r="Y201" s="18">
        <v>2</v>
      </c>
      <c r="Z201" s="18">
        <f t="shared" si="18"/>
        <v>15</v>
      </c>
      <c r="AA201" s="18">
        <f t="shared" si="15"/>
        <v>5</v>
      </c>
      <c r="AB201" s="18">
        <f t="shared" si="19"/>
        <v>25</v>
      </c>
      <c r="AC201" s="20">
        <f t="shared" si="16"/>
        <v>8.3333333333333339</v>
      </c>
      <c r="AD201" s="1">
        <f t="shared" si="17"/>
        <v>-10</v>
      </c>
    </row>
    <row r="202" spans="2:30" x14ac:dyDescent="0.25">
      <c r="B202" s="1">
        <v>2018</v>
      </c>
      <c r="C202" s="58" t="s">
        <v>23</v>
      </c>
      <c r="D202" s="34">
        <v>4</v>
      </c>
      <c r="E202" s="43">
        <v>2</v>
      </c>
      <c r="F202" s="39">
        <v>4</v>
      </c>
      <c r="G202" s="45">
        <v>9</v>
      </c>
      <c r="H202" s="39">
        <v>5</v>
      </c>
      <c r="I202" s="39">
        <v>7</v>
      </c>
      <c r="J202" s="18"/>
      <c r="K202" s="18"/>
      <c r="L202" s="18"/>
      <c r="M202" s="18"/>
      <c r="W202" s="18">
        <v>3</v>
      </c>
      <c r="X202" s="18">
        <v>1</v>
      </c>
      <c r="Y202" s="18">
        <v>2</v>
      </c>
      <c r="Z202" s="18">
        <f t="shared" si="18"/>
        <v>13</v>
      </c>
      <c r="AA202" s="20">
        <f t="shared" si="15"/>
        <v>4.333333333333333</v>
      </c>
      <c r="AB202" s="18">
        <f t="shared" si="19"/>
        <v>18</v>
      </c>
      <c r="AC202" s="18">
        <f t="shared" si="16"/>
        <v>6</v>
      </c>
      <c r="AD202" s="1">
        <f t="shared" si="17"/>
        <v>-5</v>
      </c>
    </row>
    <row r="203" spans="2:30" x14ac:dyDescent="0.25">
      <c r="B203" s="1">
        <v>2018</v>
      </c>
      <c r="C203" s="58" t="s">
        <v>151</v>
      </c>
      <c r="D203" s="39">
        <v>6</v>
      </c>
      <c r="E203" s="45">
        <v>9</v>
      </c>
      <c r="F203" s="34">
        <v>3</v>
      </c>
      <c r="G203" s="43">
        <v>1</v>
      </c>
      <c r="H203" s="39">
        <v>3</v>
      </c>
      <c r="I203" s="39">
        <v>10</v>
      </c>
      <c r="J203" s="18"/>
      <c r="K203" s="18"/>
      <c r="L203" s="18"/>
      <c r="M203" s="18"/>
      <c r="W203" s="18">
        <v>3</v>
      </c>
      <c r="X203" s="18">
        <v>1</v>
      </c>
      <c r="Y203" s="18">
        <v>2</v>
      </c>
      <c r="Z203" s="18">
        <f t="shared" si="18"/>
        <v>12</v>
      </c>
      <c r="AA203" s="18">
        <f t="shared" si="15"/>
        <v>4</v>
      </c>
      <c r="AB203" s="18">
        <f t="shared" si="19"/>
        <v>20</v>
      </c>
      <c r="AC203" s="20">
        <f t="shared" si="16"/>
        <v>6.666666666666667</v>
      </c>
      <c r="AD203" s="1">
        <f t="shared" si="17"/>
        <v>-8</v>
      </c>
    </row>
    <row r="204" spans="2:30" x14ac:dyDescent="0.25">
      <c r="B204" s="1">
        <v>2017</v>
      </c>
      <c r="C204" s="58" t="s">
        <v>17</v>
      </c>
      <c r="D204" s="34">
        <v>5</v>
      </c>
      <c r="E204" s="43">
        <v>3</v>
      </c>
      <c r="F204" s="39">
        <v>6</v>
      </c>
      <c r="G204" s="45">
        <v>7</v>
      </c>
      <c r="H204" s="39">
        <v>5</v>
      </c>
      <c r="I204" s="39">
        <v>15</v>
      </c>
      <c r="W204" s="18">
        <v>3</v>
      </c>
      <c r="X204" s="18">
        <v>1</v>
      </c>
      <c r="Y204" s="18">
        <v>2</v>
      </c>
      <c r="Z204" s="18">
        <f t="shared" si="18"/>
        <v>16</v>
      </c>
      <c r="AA204" s="20">
        <f t="shared" si="15"/>
        <v>5.333333333333333</v>
      </c>
      <c r="AB204" s="18">
        <f t="shared" si="19"/>
        <v>25</v>
      </c>
      <c r="AC204" s="20">
        <f t="shared" si="16"/>
        <v>8.3333333333333339</v>
      </c>
      <c r="AD204" s="1">
        <f t="shared" si="17"/>
        <v>-9</v>
      </c>
    </row>
    <row r="205" spans="2:30" x14ac:dyDescent="0.25">
      <c r="B205" s="1">
        <v>2017</v>
      </c>
      <c r="C205" s="58" t="s">
        <v>273</v>
      </c>
      <c r="D205" s="39">
        <v>1</v>
      </c>
      <c r="E205" s="45">
        <v>10</v>
      </c>
      <c r="F205" s="34">
        <v>10</v>
      </c>
      <c r="G205" s="43">
        <v>3</v>
      </c>
      <c r="H205" s="39">
        <v>1</v>
      </c>
      <c r="I205" s="39">
        <v>12</v>
      </c>
      <c r="W205" s="18">
        <v>3</v>
      </c>
      <c r="X205" s="18">
        <v>1</v>
      </c>
      <c r="Y205" s="18">
        <v>2</v>
      </c>
      <c r="Z205" s="18">
        <f t="shared" si="18"/>
        <v>12</v>
      </c>
      <c r="AA205" s="18">
        <f t="shared" si="15"/>
        <v>4</v>
      </c>
      <c r="AB205" s="18">
        <f t="shared" si="19"/>
        <v>25</v>
      </c>
      <c r="AC205" s="20">
        <f t="shared" si="16"/>
        <v>8.3333333333333339</v>
      </c>
      <c r="AD205" s="1">
        <f t="shared" si="17"/>
        <v>-13</v>
      </c>
    </row>
    <row r="206" spans="2:30" x14ac:dyDescent="0.25">
      <c r="B206" s="1">
        <v>2017</v>
      </c>
      <c r="C206" s="58" t="s">
        <v>265</v>
      </c>
      <c r="D206" s="34">
        <v>9</v>
      </c>
      <c r="E206" s="43">
        <v>3</v>
      </c>
      <c r="F206" s="39">
        <v>0</v>
      </c>
      <c r="G206" s="45">
        <v>3</v>
      </c>
      <c r="H206" s="39">
        <v>1</v>
      </c>
      <c r="I206" s="39">
        <v>4</v>
      </c>
      <c r="W206" s="18">
        <v>3</v>
      </c>
      <c r="X206" s="18">
        <v>1</v>
      </c>
      <c r="Y206" s="18">
        <v>2</v>
      </c>
      <c r="Z206" s="18">
        <f t="shared" si="18"/>
        <v>10</v>
      </c>
      <c r="AA206" s="20">
        <f t="shared" si="15"/>
        <v>3.3333333333333335</v>
      </c>
      <c r="AB206" s="18">
        <f t="shared" si="19"/>
        <v>10</v>
      </c>
      <c r="AC206" s="20">
        <f t="shared" si="16"/>
        <v>3.3333333333333335</v>
      </c>
      <c r="AD206" s="1">
        <f t="shared" si="17"/>
        <v>0</v>
      </c>
    </row>
    <row r="207" spans="2:30" x14ac:dyDescent="0.25">
      <c r="B207" s="1">
        <v>2017</v>
      </c>
      <c r="C207" s="58" t="s">
        <v>279</v>
      </c>
      <c r="D207" s="39">
        <v>0</v>
      </c>
      <c r="E207" s="45">
        <v>5</v>
      </c>
      <c r="F207" s="34">
        <v>5</v>
      </c>
      <c r="G207" s="43">
        <v>2</v>
      </c>
      <c r="H207" s="39">
        <v>0</v>
      </c>
      <c r="I207" s="39">
        <v>10</v>
      </c>
      <c r="W207" s="18">
        <v>3</v>
      </c>
      <c r="X207" s="18">
        <v>1</v>
      </c>
      <c r="Y207" s="18">
        <v>2</v>
      </c>
      <c r="Z207" s="18">
        <f t="shared" si="18"/>
        <v>5</v>
      </c>
      <c r="AA207" s="20">
        <f t="shared" si="15"/>
        <v>1.6666666666666667</v>
      </c>
      <c r="AB207" s="18">
        <f t="shared" si="19"/>
        <v>17</v>
      </c>
      <c r="AC207" s="20">
        <f t="shared" si="16"/>
        <v>5.666666666666667</v>
      </c>
      <c r="AD207" s="1">
        <f t="shared" si="17"/>
        <v>-12</v>
      </c>
    </row>
    <row r="208" spans="2:30" x14ac:dyDescent="0.25">
      <c r="B208" s="1">
        <v>2016</v>
      </c>
      <c r="C208" s="58" t="s">
        <v>270</v>
      </c>
      <c r="D208" s="34">
        <v>5</v>
      </c>
      <c r="E208" s="43">
        <v>2</v>
      </c>
      <c r="F208" s="36" t="s">
        <v>308</v>
      </c>
      <c r="G208" s="73"/>
      <c r="H208" s="39">
        <v>1</v>
      </c>
      <c r="I208" s="45">
        <v>5</v>
      </c>
      <c r="J208" s="39">
        <v>0</v>
      </c>
      <c r="K208" s="39">
        <v>1</v>
      </c>
      <c r="W208" s="1">
        <v>3</v>
      </c>
      <c r="X208" s="1">
        <v>1</v>
      </c>
      <c r="Y208" s="1">
        <v>2</v>
      </c>
      <c r="Z208" s="1">
        <f>D208+H208+J208</f>
        <v>6</v>
      </c>
      <c r="AA208" s="1">
        <f t="shared" si="15"/>
        <v>2</v>
      </c>
      <c r="AB208" s="1">
        <f>E208+I208+K208</f>
        <v>8</v>
      </c>
      <c r="AC208" s="23">
        <f t="shared" si="16"/>
        <v>2.6666666666666665</v>
      </c>
      <c r="AD208" s="1">
        <f t="shared" si="17"/>
        <v>-2</v>
      </c>
    </row>
    <row r="209" spans="2:30" x14ac:dyDescent="0.25">
      <c r="B209" s="1">
        <v>2016</v>
      </c>
      <c r="C209" s="58" t="s">
        <v>229</v>
      </c>
      <c r="D209" s="39">
        <v>1</v>
      </c>
      <c r="E209" s="45">
        <v>10</v>
      </c>
      <c r="F209" s="34">
        <v>1</v>
      </c>
      <c r="G209" s="43">
        <v>0</v>
      </c>
      <c r="H209" s="39">
        <v>3</v>
      </c>
      <c r="I209" s="39">
        <v>4</v>
      </c>
      <c r="W209" s="1">
        <v>3</v>
      </c>
      <c r="X209" s="1">
        <v>1</v>
      </c>
      <c r="Y209" s="1">
        <v>2</v>
      </c>
      <c r="Z209" s="1">
        <f t="shared" ref="Z209:Z222" si="20">D209+F209+H209</f>
        <v>5</v>
      </c>
      <c r="AA209" s="23">
        <f t="shared" si="15"/>
        <v>1.6666666666666667</v>
      </c>
      <c r="AB209" s="1">
        <f t="shared" ref="AB209:AB222" si="21">E209+G209+I209</f>
        <v>14</v>
      </c>
      <c r="AC209" s="23">
        <f t="shared" si="16"/>
        <v>4.666666666666667</v>
      </c>
      <c r="AD209" s="1">
        <f t="shared" si="17"/>
        <v>-9</v>
      </c>
    </row>
    <row r="210" spans="2:30" x14ac:dyDescent="0.25">
      <c r="B210" s="1">
        <v>2016</v>
      </c>
      <c r="C210" s="58" t="s">
        <v>271</v>
      </c>
      <c r="D210" s="34">
        <v>7</v>
      </c>
      <c r="E210" s="43">
        <v>2</v>
      </c>
      <c r="F210" s="39">
        <v>6</v>
      </c>
      <c r="G210" s="45">
        <v>7</v>
      </c>
      <c r="H210" s="39">
        <v>4</v>
      </c>
      <c r="I210" s="39">
        <v>6</v>
      </c>
      <c r="W210" s="1">
        <v>3</v>
      </c>
      <c r="X210" s="1">
        <v>1</v>
      </c>
      <c r="Y210" s="1">
        <v>2</v>
      </c>
      <c r="Z210" s="1">
        <f t="shared" si="20"/>
        <v>17</v>
      </c>
      <c r="AA210" s="23">
        <f t="shared" si="15"/>
        <v>5.666666666666667</v>
      </c>
      <c r="AB210" s="1">
        <f t="shared" si="21"/>
        <v>15</v>
      </c>
      <c r="AC210" s="1">
        <f t="shared" si="16"/>
        <v>5</v>
      </c>
      <c r="AD210" s="1">
        <f t="shared" si="17"/>
        <v>2</v>
      </c>
    </row>
    <row r="211" spans="2:30" x14ac:dyDescent="0.25">
      <c r="B211" s="1">
        <v>2016</v>
      </c>
      <c r="C211" s="58" t="s">
        <v>359</v>
      </c>
      <c r="D211" s="39">
        <v>2</v>
      </c>
      <c r="E211" s="45">
        <v>5</v>
      </c>
      <c r="F211" s="34">
        <v>9</v>
      </c>
      <c r="G211" s="43">
        <v>7</v>
      </c>
      <c r="H211" s="39">
        <v>2</v>
      </c>
      <c r="I211" s="39">
        <v>9</v>
      </c>
      <c r="W211" s="1">
        <v>3</v>
      </c>
      <c r="X211" s="1">
        <v>1</v>
      </c>
      <c r="Y211" s="1">
        <v>2</v>
      </c>
      <c r="Z211" s="1">
        <f t="shared" si="20"/>
        <v>13</v>
      </c>
      <c r="AA211" s="23">
        <f t="shared" si="15"/>
        <v>4.333333333333333</v>
      </c>
      <c r="AB211" s="1">
        <f t="shared" si="21"/>
        <v>21</v>
      </c>
      <c r="AC211" s="1">
        <f t="shared" si="16"/>
        <v>7</v>
      </c>
      <c r="AD211" s="1">
        <f t="shared" si="17"/>
        <v>-8</v>
      </c>
    </row>
    <row r="212" spans="2:30" x14ac:dyDescent="0.25">
      <c r="B212" s="1">
        <v>2016</v>
      </c>
      <c r="C212" s="58" t="s">
        <v>228</v>
      </c>
      <c r="D212" s="34">
        <v>4</v>
      </c>
      <c r="E212" s="43">
        <v>3</v>
      </c>
      <c r="F212" s="39">
        <v>2</v>
      </c>
      <c r="G212" s="45">
        <v>6</v>
      </c>
      <c r="H212" s="39">
        <v>0</v>
      </c>
      <c r="I212" s="39">
        <v>10</v>
      </c>
      <c r="W212" s="1">
        <v>3</v>
      </c>
      <c r="X212" s="1">
        <v>1</v>
      </c>
      <c r="Y212" s="1">
        <v>2</v>
      </c>
      <c r="Z212" s="1">
        <f t="shared" si="20"/>
        <v>6</v>
      </c>
      <c r="AA212" s="1">
        <f t="shared" si="15"/>
        <v>2</v>
      </c>
      <c r="AB212" s="1">
        <f t="shared" si="21"/>
        <v>19</v>
      </c>
      <c r="AC212" s="23">
        <f t="shared" si="16"/>
        <v>6.333333333333333</v>
      </c>
      <c r="AD212" s="1">
        <f t="shared" si="17"/>
        <v>-13</v>
      </c>
    </row>
    <row r="213" spans="2:30" x14ac:dyDescent="0.25">
      <c r="B213" s="1">
        <v>2016</v>
      </c>
      <c r="C213" s="58" t="s">
        <v>272</v>
      </c>
      <c r="D213" s="34">
        <v>4</v>
      </c>
      <c r="E213" s="43">
        <v>3</v>
      </c>
      <c r="F213" s="39">
        <v>5</v>
      </c>
      <c r="G213" s="45">
        <v>11</v>
      </c>
      <c r="H213" s="39">
        <v>2</v>
      </c>
      <c r="I213" s="39">
        <v>3</v>
      </c>
      <c r="W213" s="1">
        <v>3</v>
      </c>
      <c r="X213" s="1">
        <v>1</v>
      </c>
      <c r="Y213" s="1">
        <v>2</v>
      </c>
      <c r="Z213" s="1">
        <f t="shared" si="20"/>
        <v>11</v>
      </c>
      <c r="AA213" s="23">
        <f t="shared" si="15"/>
        <v>3.6666666666666665</v>
      </c>
      <c r="AB213" s="1">
        <f t="shared" si="21"/>
        <v>17</v>
      </c>
      <c r="AC213" s="23">
        <f t="shared" si="16"/>
        <v>5.666666666666667</v>
      </c>
      <c r="AD213" s="1">
        <f t="shared" si="17"/>
        <v>-6</v>
      </c>
    </row>
    <row r="214" spans="2:30" x14ac:dyDescent="0.25">
      <c r="B214" s="1">
        <v>2015</v>
      </c>
      <c r="C214" s="58" t="s">
        <v>233</v>
      </c>
      <c r="D214" s="34">
        <v>16</v>
      </c>
      <c r="E214" s="43">
        <v>3</v>
      </c>
      <c r="F214" s="39">
        <v>7</v>
      </c>
      <c r="G214" s="45">
        <v>8</v>
      </c>
      <c r="H214" s="39">
        <v>0</v>
      </c>
      <c r="I214" s="39">
        <v>1</v>
      </c>
      <c r="W214" s="18">
        <v>3</v>
      </c>
      <c r="X214" s="18">
        <v>1</v>
      </c>
      <c r="Y214" s="18">
        <v>2</v>
      </c>
      <c r="Z214" s="18">
        <f t="shared" si="20"/>
        <v>23</v>
      </c>
      <c r="AA214" s="20">
        <f t="shared" si="15"/>
        <v>7.666666666666667</v>
      </c>
      <c r="AB214" s="18">
        <f t="shared" si="21"/>
        <v>12</v>
      </c>
      <c r="AC214" s="18">
        <f t="shared" si="16"/>
        <v>4</v>
      </c>
      <c r="AD214" s="1">
        <f t="shared" si="17"/>
        <v>11</v>
      </c>
    </row>
    <row r="215" spans="2:30" x14ac:dyDescent="0.25">
      <c r="B215" s="1">
        <v>2015</v>
      </c>
      <c r="C215" s="58" t="s">
        <v>170</v>
      </c>
      <c r="D215" s="39">
        <v>1</v>
      </c>
      <c r="E215" s="45">
        <v>2</v>
      </c>
      <c r="F215" s="34">
        <v>9</v>
      </c>
      <c r="G215" s="43">
        <v>1</v>
      </c>
      <c r="H215" s="39">
        <v>7</v>
      </c>
      <c r="I215" s="39">
        <v>8</v>
      </c>
      <c r="W215" s="18">
        <v>3</v>
      </c>
      <c r="X215" s="18">
        <v>1</v>
      </c>
      <c r="Y215" s="18">
        <v>2</v>
      </c>
      <c r="Z215" s="18">
        <f t="shared" si="20"/>
        <v>17</v>
      </c>
      <c r="AA215" s="20">
        <f t="shared" si="15"/>
        <v>5.666666666666667</v>
      </c>
      <c r="AB215" s="18">
        <f t="shared" si="21"/>
        <v>11</v>
      </c>
      <c r="AC215" s="20">
        <f t="shared" si="16"/>
        <v>3.6666666666666665</v>
      </c>
      <c r="AD215" s="1">
        <f t="shared" si="17"/>
        <v>6</v>
      </c>
    </row>
    <row r="216" spans="2:30" x14ac:dyDescent="0.25">
      <c r="B216" s="1">
        <v>2015</v>
      </c>
      <c r="C216" s="58" t="s">
        <v>228</v>
      </c>
      <c r="D216" s="34">
        <v>5</v>
      </c>
      <c r="E216" s="43">
        <v>4</v>
      </c>
      <c r="F216" s="39">
        <v>0</v>
      </c>
      <c r="G216" s="45">
        <v>6</v>
      </c>
      <c r="H216" s="39">
        <v>0</v>
      </c>
      <c r="I216" s="39">
        <v>12</v>
      </c>
      <c r="W216" s="18">
        <v>3</v>
      </c>
      <c r="X216" s="18">
        <v>1</v>
      </c>
      <c r="Y216" s="18">
        <v>2</v>
      </c>
      <c r="Z216" s="18">
        <f t="shared" si="20"/>
        <v>5</v>
      </c>
      <c r="AA216" s="20">
        <f t="shared" si="15"/>
        <v>1.6666666666666667</v>
      </c>
      <c r="AB216" s="18">
        <f t="shared" si="21"/>
        <v>22</v>
      </c>
      <c r="AC216" s="20">
        <f t="shared" si="16"/>
        <v>7.333333333333333</v>
      </c>
      <c r="AD216" s="1">
        <f t="shared" si="17"/>
        <v>-17</v>
      </c>
    </row>
    <row r="217" spans="2:30" x14ac:dyDescent="0.25">
      <c r="B217" s="1">
        <v>2015</v>
      </c>
      <c r="C217" s="58" t="s">
        <v>269</v>
      </c>
      <c r="D217" s="39">
        <v>2</v>
      </c>
      <c r="E217" s="45">
        <v>5</v>
      </c>
      <c r="F217" s="34">
        <v>4</v>
      </c>
      <c r="G217" s="43">
        <v>3</v>
      </c>
      <c r="H217" s="39">
        <v>1</v>
      </c>
      <c r="I217" s="39">
        <v>4</v>
      </c>
      <c r="W217" s="18">
        <v>3</v>
      </c>
      <c r="X217" s="18">
        <v>1</v>
      </c>
      <c r="Y217" s="18">
        <v>2</v>
      </c>
      <c r="Z217" s="18">
        <f t="shared" si="20"/>
        <v>7</v>
      </c>
      <c r="AA217" s="20">
        <f t="shared" si="15"/>
        <v>2.3333333333333335</v>
      </c>
      <c r="AB217" s="18">
        <f t="shared" si="21"/>
        <v>12</v>
      </c>
      <c r="AC217" s="18">
        <f t="shared" si="16"/>
        <v>4</v>
      </c>
      <c r="AD217" s="1">
        <f t="shared" si="17"/>
        <v>-5</v>
      </c>
    </row>
    <row r="218" spans="2:30" x14ac:dyDescent="0.25">
      <c r="B218" s="1">
        <v>2014</v>
      </c>
      <c r="C218" s="58" t="s">
        <v>173</v>
      </c>
      <c r="D218" s="34">
        <v>4</v>
      </c>
      <c r="E218" s="43">
        <v>0</v>
      </c>
      <c r="F218" s="39">
        <v>3</v>
      </c>
      <c r="G218" s="45">
        <v>4</v>
      </c>
      <c r="H218" s="69">
        <v>0</v>
      </c>
      <c r="I218" s="69">
        <v>1</v>
      </c>
      <c r="J218" s="18"/>
      <c r="K218" s="18"/>
      <c r="L218" s="18"/>
      <c r="M218" s="20"/>
      <c r="N218" s="18"/>
      <c r="O218" s="20"/>
      <c r="W218" s="18">
        <v>3</v>
      </c>
      <c r="X218" s="18">
        <v>1</v>
      </c>
      <c r="Y218" s="18">
        <v>2</v>
      </c>
      <c r="Z218" s="18">
        <f t="shared" si="20"/>
        <v>7</v>
      </c>
      <c r="AA218" s="20">
        <f t="shared" si="15"/>
        <v>2.3333333333333335</v>
      </c>
      <c r="AB218" s="18">
        <f t="shared" si="21"/>
        <v>5</v>
      </c>
      <c r="AC218" s="20">
        <f t="shared" si="16"/>
        <v>1.6666666666666667</v>
      </c>
      <c r="AD218" s="1">
        <f t="shared" si="17"/>
        <v>2</v>
      </c>
    </row>
    <row r="219" spans="2:30" x14ac:dyDescent="0.25">
      <c r="B219" s="1">
        <v>2014</v>
      </c>
      <c r="C219" s="58" t="s">
        <v>234</v>
      </c>
      <c r="D219" s="34">
        <v>2</v>
      </c>
      <c r="E219" s="43">
        <v>1</v>
      </c>
      <c r="F219" s="39">
        <v>1</v>
      </c>
      <c r="G219" s="45">
        <v>7</v>
      </c>
      <c r="H219" s="69">
        <v>2</v>
      </c>
      <c r="I219" s="69">
        <v>8</v>
      </c>
      <c r="J219" s="18"/>
      <c r="K219" s="18"/>
      <c r="L219" s="18"/>
      <c r="M219" s="20"/>
      <c r="N219" s="18"/>
      <c r="O219" s="20"/>
      <c r="W219" s="18">
        <v>3</v>
      </c>
      <c r="X219" s="18">
        <v>1</v>
      </c>
      <c r="Y219" s="18">
        <v>2</v>
      </c>
      <c r="Z219" s="18">
        <f t="shared" si="20"/>
        <v>5</v>
      </c>
      <c r="AA219" s="20">
        <f t="shared" si="15"/>
        <v>1.6666666666666667</v>
      </c>
      <c r="AB219" s="18">
        <f t="shared" si="21"/>
        <v>16</v>
      </c>
      <c r="AC219" s="20">
        <f t="shared" si="16"/>
        <v>5.333333333333333</v>
      </c>
      <c r="AD219" s="1">
        <f t="shared" si="17"/>
        <v>-11</v>
      </c>
    </row>
    <row r="220" spans="2:30" x14ac:dyDescent="0.25">
      <c r="B220" s="1">
        <v>2014</v>
      </c>
      <c r="C220" s="58" t="s">
        <v>268</v>
      </c>
      <c r="D220" s="34">
        <v>12</v>
      </c>
      <c r="E220" s="43">
        <v>4</v>
      </c>
      <c r="F220" s="39">
        <v>3</v>
      </c>
      <c r="G220" s="45">
        <v>10</v>
      </c>
      <c r="H220" s="69">
        <v>0</v>
      </c>
      <c r="I220" s="69">
        <v>1</v>
      </c>
      <c r="J220" s="18"/>
      <c r="K220" s="18"/>
      <c r="L220" s="18"/>
      <c r="M220" s="20"/>
      <c r="N220" s="18"/>
      <c r="O220" s="20"/>
      <c r="W220" s="18">
        <v>3</v>
      </c>
      <c r="X220" s="18">
        <v>1</v>
      </c>
      <c r="Y220" s="18">
        <v>2</v>
      </c>
      <c r="Z220" s="18">
        <f t="shared" si="20"/>
        <v>15</v>
      </c>
      <c r="AA220" s="18">
        <f t="shared" si="15"/>
        <v>5</v>
      </c>
      <c r="AB220" s="18">
        <f t="shared" si="21"/>
        <v>15</v>
      </c>
      <c r="AC220" s="18">
        <f t="shared" si="16"/>
        <v>5</v>
      </c>
      <c r="AD220" s="1">
        <f t="shared" si="17"/>
        <v>0</v>
      </c>
    </row>
    <row r="221" spans="2:30" x14ac:dyDescent="0.25">
      <c r="B221" s="1">
        <v>2014</v>
      </c>
      <c r="C221" s="58" t="s">
        <v>275</v>
      </c>
      <c r="D221" s="39">
        <v>5</v>
      </c>
      <c r="E221" s="45">
        <v>13</v>
      </c>
      <c r="F221" s="34">
        <v>10</v>
      </c>
      <c r="G221" s="43">
        <v>0</v>
      </c>
      <c r="H221" s="69">
        <v>2</v>
      </c>
      <c r="I221" s="69">
        <v>6</v>
      </c>
      <c r="J221" s="18"/>
      <c r="K221" s="18"/>
      <c r="L221" s="18"/>
      <c r="M221" s="20"/>
      <c r="W221" s="18">
        <v>3</v>
      </c>
      <c r="X221" s="18">
        <v>1</v>
      </c>
      <c r="Y221" s="18">
        <v>2</v>
      </c>
      <c r="Z221" s="18">
        <f t="shared" si="20"/>
        <v>17</v>
      </c>
      <c r="AA221" s="20">
        <f t="shared" si="15"/>
        <v>5.666666666666667</v>
      </c>
      <c r="AB221" s="18">
        <f t="shared" si="21"/>
        <v>19</v>
      </c>
      <c r="AC221" s="20">
        <f t="shared" si="16"/>
        <v>6.333333333333333</v>
      </c>
      <c r="AD221" s="1">
        <f t="shared" si="17"/>
        <v>-2</v>
      </c>
    </row>
    <row r="222" spans="2:30" x14ac:dyDescent="0.25">
      <c r="B222" s="1">
        <v>2014</v>
      </c>
      <c r="C222" s="58" t="s">
        <v>189</v>
      </c>
      <c r="D222" s="39">
        <v>0</v>
      </c>
      <c r="E222" s="45">
        <v>7</v>
      </c>
      <c r="F222" s="34">
        <v>7</v>
      </c>
      <c r="G222" s="43">
        <v>4</v>
      </c>
      <c r="H222" s="69">
        <v>1</v>
      </c>
      <c r="I222" s="69">
        <v>9</v>
      </c>
      <c r="J222" s="18"/>
      <c r="K222" s="18"/>
      <c r="L222" s="18"/>
      <c r="M222" s="20"/>
      <c r="W222" s="18">
        <v>3</v>
      </c>
      <c r="X222" s="18">
        <v>1</v>
      </c>
      <c r="Y222" s="18">
        <v>2</v>
      </c>
      <c r="Z222" s="18">
        <f t="shared" si="20"/>
        <v>8</v>
      </c>
      <c r="AA222" s="20">
        <f t="shared" si="15"/>
        <v>2.6666666666666665</v>
      </c>
      <c r="AB222" s="18">
        <f t="shared" si="21"/>
        <v>20</v>
      </c>
      <c r="AC222" s="20">
        <f t="shared" si="16"/>
        <v>6.666666666666667</v>
      </c>
      <c r="AD222" s="1">
        <f t="shared" si="17"/>
        <v>-12</v>
      </c>
    </row>
    <row r="223" spans="2:30" x14ac:dyDescent="0.25">
      <c r="B223" s="1">
        <v>2014</v>
      </c>
      <c r="C223" s="58" t="s">
        <v>58</v>
      </c>
      <c r="D223" s="36" t="s">
        <v>308</v>
      </c>
      <c r="E223" s="73"/>
      <c r="F223" s="34">
        <v>4</v>
      </c>
      <c r="G223" s="43">
        <v>2</v>
      </c>
      <c r="H223" s="69">
        <v>3</v>
      </c>
      <c r="I223" s="61">
        <v>8</v>
      </c>
      <c r="J223" s="39">
        <v>1</v>
      </c>
      <c r="K223" s="39">
        <v>12</v>
      </c>
      <c r="L223" s="18"/>
      <c r="M223" s="20"/>
      <c r="W223" s="18">
        <v>3</v>
      </c>
      <c r="X223" s="18">
        <v>1</v>
      </c>
      <c r="Y223" s="18">
        <v>2</v>
      </c>
      <c r="Z223" s="18">
        <f>F223+H223+J223</f>
        <v>8</v>
      </c>
      <c r="AA223" s="20">
        <f t="shared" si="15"/>
        <v>2.6666666666666665</v>
      </c>
      <c r="AB223" s="18">
        <f>G223+I223+K223</f>
        <v>22</v>
      </c>
      <c r="AC223" s="20">
        <f t="shared" si="16"/>
        <v>7.333333333333333</v>
      </c>
      <c r="AD223" s="1">
        <f t="shared" si="17"/>
        <v>-14</v>
      </c>
    </row>
    <row r="224" spans="2:30" x14ac:dyDescent="0.25">
      <c r="B224" s="1">
        <v>2013</v>
      </c>
      <c r="C224" s="58" t="s">
        <v>149</v>
      </c>
      <c r="D224" s="34">
        <v>2</v>
      </c>
      <c r="E224" s="43">
        <v>1</v>
      </c>
      <c r="F224" s="36" t="s">
        <v>308</v>
      </c>
      <c r="G224" s="73"/>
      <c r="H224" s="39">
        <v>3</v>
      </c>
      <c r="I224" s="45">
        <v>6</v>
      </c>
      <c r="J224" s="39">
        <v>5</v>
      </c>
      <c r="K224" s="39">
        <v>8</v>
      </c>
      <c r="L224" s="18"/>
      <c r="M224" s="18"/>
      <c r="N224" s="18"/>
      <c r="O224" s="18"/>
      <c r="P224" s="18"/>
      <c r="Q224" s="18"/>
      <c r="R224" s="18"/>
      <c r="S224" s="18"/>
      <c r="W224" s="18">
        <v>3</v>
      </c>
      <c r="X224" s="18">
        <v>1</v>
      </c>
      <c r="Y224" s="18">
        <v>2</v>
      </c>
      <c r="Z224" s="18">
        <f>D224+H224+J224</f>
        <v>10</v>
      </c>
      <c r="AA224" s="20">
        <f t="shared" si="15"/>
        <v>3.3333333333333335</v>
      </c>
      <c r="AB224" s="18">
        <f>E224+I224+K224</f>
        <v>15</v>
      </c>
      <c r="AC224" s="18">
        <f t="shared" si="16"/>
        <v>5</v>
      </c>
      <c r="AD224" s="1">
        <f t="shared" si="17"/>
        <v>-5</v>
      </c>
    </row>
    <row r="225" spans="2:30" x14ac:dyDescent="0.25">
      <c r="B225" s="1">
        <v>2013</v>
      </c>
      <c r="C225" s="58" t="s">
        <v>235</v>
      </c>
      <c r="D225" s="39">
        <v>1</v>
      </c>
      <c r="E225" s="45">
        <v>2</v>
      </c>
      <c r="F225" s="34">
        <v>7</v>
      </c>
      <c r="G225" s="43">
        <v>1</v>
      </c>
      <c r="H225" s="39">
        <v>7</v>
      </c>
      <c r="I225" s="39">
        <v>11</v>
      </c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W225" s="18">
        <v>3</v>
      </c>
      <c r="X225" s="18">
        <v>1</v>
      </c>
      <c r="Y225" s="18">
        <v>2</v>
      </c>
      <c r="Z225" s="18">
        <f t="shared" ref="Z225:Z230" si="22">D225+F225+H225</f>
        <v>15</v>
      </c>
      <c r="AA225" s="18">
        <f t="shared" si="15"/>
        <v>5</v>
      </c>
      <c r="AB225" s="18">
        <f t="shared" ref="AB225:AB230" si="23">E225+G225+I225</f>
        <v>14</v>
      </c>
      <c r="AC225" s="20">
        <f t="shared" si="16"/>
        <v>4.666666666666667</v>
      </c>
      <c r="AD225" s="1">
        <f t="shared" si="17"/>
        <v>1</v>
      </c>
    </row>
    <row r="226" spans="2:30" x14ac:dyDescent="0.25">
      <c r="B226" s="1">
        <v>2013</v>
      </c>
      <c r="C226" s="58" t="s">
        <v>225</v>
      </c>
      <c r="D226" s="34">
        <v>10</v>
      </c>
      <c r="E226" s="43">
        <v>8</v>
      </c>
      <c r="F226" s="39">
        <v>3</v>
      </c>
      <c r="G226" s="45">
        <v>8</v>
      </c>
      <c r="H226" s="39">
        <v>3</v>
      </c>
      <c r="I226" s="39">
        <v>5</v>
      </c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W226" s="18">
        <v>3</v>
      </c>
      <c r="X226" s="18">
        <v>1</v>
      </c>
      <c r="Y226" s="18">
        <v>2</v>
      </c>
      <c r="Z226" s="18">
        <f t="shared" si="22"/>
        <v>16</v>
      </c>
      <c r="AA226" s="20">
        <f t="shared" si="15"/>
        <v>5.333333333333333</v>
      </c>
      <c r="AB226" s="18">
        <f t="shared" si="23"/>
        <v>21</v>
      </c>
      <c r="AC226" s="18">
        <f t="shared" si="16"/>
        <v>7</v>
      </c>
      <c r="AD226" s="1">
        <f t="shared" si="17"/>
        <v>-5</v>
      </c>
    </row>
    <row r="227" spans="2:30" x14ac:dyDescent="0.25">
      <c r="B227" s="1">
        <v>2013</v>
      </c>
      <c r="C227" s="58" t="s">
        <v>234</v>
      </c>
      <c r="D227" s="34">
        <v>5</v>
      </c>
      <c r="E227" s="43">
        <v>1</v>
      </c>
      <c r="F227" s="39">
        <v>1</v>
      </c>
      <c r="G227" s="45">
        <v>11</v>
      </c>
      <c r="H227" s="39">
        <v>1</v>
      </c>
      <c r="I227" s="39">
        <v>7</v>
      </c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W227" s="18">
        <v>3</v>
      </c>
      <c r="X227" s="18">
        <v>1</v>
      </c>
      <c r="Y227" s="18">
        <v>2</v>
      </c>
      <c r="Z227" s="18">
        <f t="shared" si="22"/>
        <v>7</v>
      </c>
      <c r="AA227" s="20">
        <f t="shared" si="15"/>
        <v>2.3333333333333335</v>
      </c>
      <c r="AB227" s="18">
        <f t="shared" si="23"/>
        <v>19</v>
      </c>
      <c r="AC227" s="20">
        <f t="shared" si="16"/>
        <v>6.333333333333333</v>
      </c>
      <c r="AD227" s="1">
        <f t="shared" si="17"/>
        <v>-12</v>
      </c>
    </row>
    <row r="228" spans="2:30" x14ac:dyDescent="0.25">
      <c r="B228" s="1">
        <v>2013</v>
      </c>
      <c r="C228" s="58" t="s">
        <v>229</v>
      </c>
      <c r="D228" s="34">
        <v>7</v>
      </c>
      <c r="E228" s="43">
        <v>3</v>
      </c>
      <c r="F228" s="39">
        <v>3</v>
      </c>
      <c r="G228" s="45">
        <v>7</v>
      </c>
      <c r="H228" s="39">
        <v>2</v>
      </c>
      <c r="I228" s="39">
        <v>6</v>
      </c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W228" s="18">
        <v>3</v>
      </c>
      <c r="X228" s="18">
        <v>1</v>
      </c>
      <c r="Y228" s="18">
        <v>2</v>
      </c>
      <c r="Z228" s="18">
        <f t="shared" si="22"/>
        <v>12</v>
      </c>
      <c r="AA228" s="18">
        <f t="shared" si="15"/>
        <v>4</v>
      </c>
      <c r="AB228" s="18">
        <f t="shared" si="23"/>
        <v>16</v>
      </c>
      <c r="AC228" s="20">
        <f t="shared" si="16"/>
        <v>5.333333333333333</v>
      </c>
      <c r="AD228" s="1">
        <f t="shared" si="17"/>
        <v>-4</v>
      </c>
    </row>
    <row r="229" spans="2:30" x14ac:dyDescent="0.25">
      <c r="B229" s="1">
        <v>2013</v>
      </c>
      <c r="C229" s="58" t="s">
        <v>199</v>
      </c>
      <c r="D229" s="39">
        <v>3</v>
      </c>
      <c r="E229" s="45">
        <v>7</v>
      </c>
      <c r="F229" s="34">
        <v>4</v>
      </c>
      <c r="G229" s="43">
        <v>2</v>
      </c>
      <c r="H229" s="39">
        <v>2</v>
      </c>
      <c r="I229" s="39">
        <v>4</v>
      </c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W229" s="18">
        <v>3</v>
      </c>
      <c r="X229" s="18">
        <v>1</v>
      </c>
      <c r="Y229" s="18">
        <v>2</v>
      </c>
      <c r="Z229" s="18">
        <f t="shared" si="22"/>
        <v>9</v>
      </c>
      <c r="AA229" s="18">
        <f t="shared" si="15"/>
        <v>3</v>
      </c>
      <c r="AB229" s="18">
        <f t="shared" si="23"/>
        <v>13</v>
      </c>
      <c r="AC229" s="20">
        <f t="shared" si="16"/>
        <v>4.333333333333333</v>
      </c>
      <c r="AD229" s="1">
        <f t="shared" si="17"/>
        <v>-4</v>
      </c>
    </row>
    <row r="230" spans="2:30" x14ac:dyDescent="0.25">
      <c r="B230" s="1">
        <v>2013</v>
      </c>
      <c r="C230" s="58" t="s">
        <v>58</v>
      </c>
      <c r="D230" s="39">
        <v>8</v>
      </c>
      <c r="E230" s="45">
        <v>10</v>
      </c>
      <c r="F230" s="34">
        <v>9</v>
      </c>
      <c r="G230" s="43">
        <v>3</v>
      </c>
      <c r="H230" s="39">
        <v>5</v>
      </c>
      <c r="I230" s="39">
        <v>8</v>
      </c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W230" s="18">
        <v>3</v>
      </c>
      <c r="X230" s="18">
        <v>1</v>
      </c>
      <c r="Y230" s="18">
        <v>2</v>
      </c>
      <c r="Z230" s="18">
        <f t="shared" si="22"/>
        <v>22</v>
      </c>
      <c r="AA230" s="20">
        <f t="shared" si="15"/>
        <v>7.333333333333333</v>
      </c>
      <c r="AB230" s="18">
        <f t="shared" si="23"/>
        <v>21</v>
      </c>
      <c r="AC230" s="18">
        <f t="shared" si="16"/>
        <v>7</v>
      </c>
      <c r="AD230" s="1">
        <f t="shared" si="17"/>
        <v>1</v>
      </c>
    </row>
    <row r="231" spans="2:30" x14ac:dyDescent="0.25">
      <c r="B231" s="1">
        <v>2012</v>
      </c>
      <c r="C231" s="72" t="s">
        <v>285</v>
      </c>
      <c r="D231" s="36" t="s">
        <v>308</v>
      </c>
      <c r="E231" s="73"/>
      <c r="F231" s="39">
        <v>2</v>
      </c>
      <c r="G231" s="45">
        <v>10</v>
      </c>
      <c r="H231" s="34">
        <v>7</v>
      </c>
      <c r="I231" s="43">
        <v>6</v>
      </c>
      <c r="J231" s="39">
        <v>3</v>
      </c>
      <c r="K231" s="39">
        <v>9</v>
      </c>
      <c r="L231" s="18"/>
      <c r="M231" s="18"/>
      <c r="N231" s="18"/>
      <c r="O231" s="18"/>
      <c r="P231" s="18"/>
      <c r="Q231" s="18"/>
      <c r="R231" s="18"/>
      <c r="S231" s="18"/>
      <c r="W231" s="18">
        <v>3</v>
      </c>
      <c r="X231" s="18">
        <v>1</v>
      </c>
      <c r="Y231" s="18">
        <v>2</v>
      </c>
      <c r="Z231" s="18">
        <f>F231+H231+J231</f>
        <v>12</v>
      </c>
      <c r="AA231" s="18">
        <f t="shared" ref="AA231:AA238" si="24">W231</f>
        <v>3</v>
      </c>
      <c r="AB231" s="18">
        <f>G231+I231+K231</f>
        <v>25</v>
      </c>
      <c r="AC231" s="18">
        <f t="shared" ref="AC231:AC238" si="25">W231</f>
        <v>3</v>
      </c>
      <c r="AD231" s="1">
        <f t="shared" si="17"/>
        <v>-13</v>
      </c>
    </row>
    <row r="232" spans="2:30" x14ac:dyDescent="0.25">
      <c r="B232" s="1">
        <v>2012</v>
      </c>
      <c r="C232" s="72" t="s">
        <v>199</v>
      </c>
      <c r="D232" s="34">
        <v>4</v>
      </c>
      <c r="E232" s="43">
        <v>3</v>
      </c>
      <c r="F232" s="36" t="s">
        <v>308</v>
      </c>
      <c r="G232" s="73"/>
      <c r="H232" s="39">
        <v>0</v>
      </c>
      <c r="I232" s="45">
        <v>18</v>
      </c>
      <c r="J232" s="39">
        <v>2</v>
      </c>
      <c r="K232" s="39">
        <v>10</v>
      </c>
      <c r="L232" s="18"/>
      <c r="M232" s="18"/>
      <c r="N232" s="18"/>
      <c r="O232" s="18"/>
      <c r="P232" s="18"/>
      <c r="Q232" s="18"/>
      <c r="R232" s="18"/>
      <c r="S232" s="18"/>
      <c r="W232" s="18">
        <v>3</v>
      </c>
      <c r="X232" s="18">
        <v>1</v>
      </c>
      <c r="Y232" s="18">
        <v>2</v>
      </c>
      <c r="Z232" s="18">
        <f>D232+H232+J232</f>
        <v>6</v>
      </c>
      <c r="AA232" s="18">
        <f t="shared" si="24"/>
        <v>3</v>
      </c>
      <c r="AB232" s="18">
        <f>E232+I232+K232</f>
        <v>31</v>
      </c>
      <c r="AC232" s="18">
        <f t="shared" si="25"/>
        <v>3</v>
      </c>
      <c r="AD232" s="1">
        <f t="shared" si="17"/>
        <v>-25</v>
      </c>
    </row>
    <row r="233" spans="2:30" x14ac:dyDescent="0.25">
      <c r="B233" s="1">
        <v>2012</v>
      </c>
      <c r="C233" s="72" t="s">
        <v>234</v>
      </c>
      <c r="D233" s="39">
        <v>1</v>
      </c>
      <c r="E233" s="45">
        <v>9</v>
      </c>
      <c r="F233" s="34">
        <v>4</v>
      </c>
      <c r="G233" s="43">
        <v>2</v>
      </c>
      <c r="H233" s="39">
        <v>3</v>
      </c>
      <c r="I233" s="39">
        <v>10</v>
      </c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W233" s="18">
        <v>3</v>
      </c>
      <c r="X233" s="18">
        <v>1</v>
      </c>
      <c r="Y233" s="18">
        <v>2</v>
      </c>
      <c r="Z233" s="18">
        <f t="shared" ref="Z233:Z247" si="26">D233+F233+H233</f>
        <v>8</v>
      </c>
      <c r="AA233" s="18">
        <f t="shared" si="24"/>
        <v>3</v>
      </c>
      <c r="AB233" s="18">
        <f t="shared" ref="AB233:AB247" si="27">E233+G233+I233</f>
        <v>21</v>
      </c>
      <c r="AC233" s="18">
        <f t="shared" si="25"/>
        <v>3</v>
      </c>
      <c r="AD233" s="1">
        <f t="shared" si="17"/>
        <v>-13</v>
      </c>
    </row>
    <row r="234" spans="2:30" x14ac:dyDescent="0.25">
      <c r="B234" s="1">
        <v>2012</v>
      </c>
      <c r="C234" s="72" t="s">
        <v>189</v>
      </c>
      <c r="D234" s="39">
        <v>8</v>
      </c>
      <c r="E234" s="45">
        <v>9</v>
      </c>
      <c r="F234" s="34">
        <v>5</v>
      </c>
      <c r="G234" s="43">
        <v>2</v>
      </c>
      <c r="H234" s="39">
        <v>7</v>
      </c>
      <c r="I234" s="39">
        <v>13</v>
      </c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W234" s="18">
        <v>3</v>
      </c>
      <c r="X234" s="18">
        <v>1</v>
      </c>
      <c r="Y234" s="18">
        <v>2</v>
      </c>
      <c r="Z234" s="18">
        <f t="shared" si="26"/>
        <v>20</v>
      </c>
      <c r="AA234" s="18">
        <f t="shared" si="24"/>
        <v>3</v>
      </c>
      <c r="AB234" s="18">
        <f t="shared" si="27"/>
        <v>24</v>
      </c>
      <c r="AC234" s="18">
        <f t="shared" si="25"/>
        <v>3</v>
      </c>
      <c r="AD234" s="1">
        <f t="shared" si="17"/>
        <v>-4</v>
      </c>
    </row>
    <row r="235" spans="2:30" x14ac:dyDescent="0.25">
      <c r="B235" s="1">
        <v>2012</v>
      </c>
      <c r="C235" s="72" t="s">
        <v>229</v>
      </c>
      <c r="D235" s="34">
        <v>7</v>
      </c>
      <c r="E235" s="43">
        <v>6</v>
      </c>
      <c r="F235" s="39">
        <v>0</v>
      </c>
      <c r="G235" s="45">
        <v>6</v>
      </c>
      <c r="H235" s="39">
        <v>2</v>
      </c>
      <c r="I235" s="39">
        <v>6</v>
      </c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W235" s="18">
        <v>3</v>
      </c>
      <c r="X235" s="18">
        <v>1</v>
      </c>
      <c r="Y235" s="18">
        <v>2</v>
      </c>
      <c r="Z235" s="18">
        <f t="shared" si="26"/>
        <v>9</v>
      </c>
      <c r="AA235" s="18">
        <f t="shared" si="24"/>
        <v>3</v>
      </c>
      <c r="AB235" s="18">
        <f t="shared" si="27"/>
        <v>18</v>
      </c>
      <c r="AC235" s="18">
        <f t="shared" si="25"/>
        <v>3</v>
      </c>
      <c r="AD235" s="1">
        <f t="shared" si="17"/>
        <v>-9</v>
      </c>
    </row>
    <row r="236" spans="2:30" x14ac:dyDescent="0.25">
      <c r="B236" s="1">
        <v>2012</v>
      </c>
      <c r="C236" s="72" t="s">
        <v>359</v>
      </c>
      <c r="D236" s="34">
        <v>6</v>
      </c>
      <c r="E236" s="43">
        <v>2</v>
      </c>
      <c r="F236" s="39">
        <v>2</v>
      </c>
      <c r="G236" s="45">
        <v>3</v>
      </c>
      <c r="H236" s="39">
        <v>6</v>
      </c>
      <c r="I236" s="39">
        <v>7</v>
      </c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W236" s="18">
        <v>3</v>
      </c>
      <c r="X236" s="18">
        <v>1</v>
      </c>
      <c r="Y236" s="18">
        <v>2</v>
      </c>
      <c r="Z236" s="18">
        <f t="shared" si="26"/>
        <v>14</v>
      </c>
      <c r="AA236" s="18">
        <f t="shared" si="24"/>
        <v>3</v>
      </c>
      <c r="AB236" s="18">
        <f t="shared" si="27"/>
        <v>12</v>
      </c>
      <c r="AC236" s="18">
        <f t="shared" si="25"/>
        <v>3</v>
      </c>
      <c r="AD236" s="1">
        <f t="shared" si="17"/>
        <v>2</v>
      </c>
    </row>
    <row r="237" spans="2:30" x14ac:dyDescent="0.25">
      <c r="B237" s="1">
        <v>2012</v>
      </c>
      <c r="C237" s="72" t="s">
        <v>228</v>
      </c>
      <c r="D237" s="39">
        <v>3</v>
      </c>
      <c r="E237" s="45">
        <v>5</v>
      </c>
      <c r="F237" s="34">
        <v>17</v>
      </c>
      <c r="G237" s="43">
        <v>7</v>
      </c>
      <c r="H237" s="39">
        <v>3</v>
      </c>
      <c r="I237" s="39">
        <v>8</v>
      </c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W237" s="18">
        <v>3</v>
      </c>
      <c r="X237" s="18">
        <v>1</v>
      </c>
      <c r="Y237" s="18">
        <v>2</v>
      </c>
      <c r="Z237" s="18">
        <f t="shared" si="26"/>
        <v>23</v>
      </c>
      <c r="AA237" s="18">
        <f t="shared" si="24"/>
        <v>3</v>
      </c>
      <c r="AB237" s="18">
        <f t="shared" si="27"/>
        <v>20</v>
      </c>
      <c r="AC237" s="18">
        <f t="shared" si="25"/>
        <v>3</v>
      </c>
      <c r="AD237" s="1">
        <f t="shared" si="17"/>
        <v>3</v>
      </c>
    </row>
    <row r="238" spans="2:30" x14ac:dyDescent="0.25">
      <c r="B238" s="1">
        <v>2012</v>
      </c>
      <c r="C238" s="72" t="s">
        <v>233</v>
      </c>
      <c r="D238" s="34">
        <v>13</v>
      </c>
      <c r="E238" s="43">
        <v>4</v>
      </c>
      <c r="F238" s="39">
        <v>0</v>
      </c>
      <c r="G238" s="45">
        <v>2</v>
      </c>
      <c r="H238" s="39">
        <v>2</v>
      </c>
      <c r="I238" s="39">
        <v>7</v>
      </c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W238" s="18">
        <v>3</v>
      </c>
      <c r="X238" s="18">
        <v>1</v>
      </c>
      <c r="Y238" s="18">
        <v>2</v>
      </c>
      <c r="Z238" s="18">
        <f t="shared" si="26"/>
        <v>15</v>
      </c>
      <c r="AA238" s="18">
        <f t="shared" si="24"/>
        <v>3</v>
      </c>
      <c r="AB238" s="18">
        <f t="shared" si="27"/>
        <v>13</v>
      </c>
      <c r="AC238" s="18">
        <f t="shared" si="25"/>
        <v>3</v>
      </c>
      <c r="AD238" s="1">
        <f t="shared" si="17"/>
        <v>2</v>
      </c>
    </row>
    <row r="239" spans="2:30" x14ac:dyDescent="0.25">
      <c r="B239" s="1">
        <v>2011</v>
      </c>
      <c r="C239" s="58" t="s">
        <v>231</v>
      </c>
      <c r="D239" s="34">
        <v>2</v>
      </c>
      <c r="E239" s="43">
        <v>1</v>
      </c>
      <c r="F239" s="39">
        <v>3</v>
      </c>
      <c r="G239" s="45">
        <v>4</v>
      </c>
      <c r="H239" s="39">
        <v>5</v>
      </c>
      <c r="I239" s="39">
        <v>12</v>
      </c>
      <c r="W239" s="18">
        <v>3</v>
      </c>
      <c r="X239" s="18">
        <v>1</v>
      </c>
      <c r="Y239" s="18">
        <v>2</v>
      </c>
      <c r="Z239" s="18">
        <f t="shared" si="26"/>
        <v>10</v>
      </c>
      <c r="AA239" s="20">
        <f t="shared" ref="AA239:AA270" si="28">Z239/W239</f>
        <v>3.3333333333333335</v>
      </c>
      <c r="AB239" s="18">
        <f t="shared" si="27"/>
        <v>17</v>
      </c>
      <c r="AC239" s="20">
        <f t="shared" ref="AC239:AC270" si="29">AB239/W239</f>
        <v>5.666666666666667</v>
      </c>
      <c r="AD239" s="1">
        <f t="shared" si="17"/>
        <v>-7</v>
      </c>
    </row>
    <row r="240" spans="2:30" x14ac:dyDescent="0.25">
      <c r="B240" s="1">
        <v>2011</v>
      </c>
      <c r="C240" s="58" t="s">
        <v>58</v>
      </c>
      <c r="D240" s="34">
        <v>7</v>
      </c>
      <c r="E240" s="43">
        <v>5</v>
      </c>
      <c r="F240" s="39">
        <v>4</v>
      </c>
      <c r="G240" s="45">
        <v>5</v>
      </c>
      <c r="H240" s="39">
        <v>6</v>
      </c>
      <c r="I240" s="39">
        <v>16</v>
      </c>
      <c r="W240" s="18">
        <v>3</v>
      </c>
      <c r="X240" s="18">
        <v>1</v>
      </c>
      <c r="Y240" s="18">
        <v>2</v>
      </c>
      <c r="Z240" s="18">
        <f t="shared" si="26"/>
        <v>17</v>
      </c>
      <c r="AA240" s="20">
        <f t="shared" si="28"/>
        <v>5.666666666666667</v>
      </c>
      <c r="AB240" s="18">
        <f t="shared" si="27"/>
        <v>26</v>
      </c>
      <c r="AC240" s="20">
        <f t="shared" si="29"/>
        <v>8.6666666666666661</v>
      </c>
      <c r="AD240" s="1">
        <f t="shared" si="17"/>
        <v>-9</v>
      </c>
    </row>
    <row r="241" spans="2:30" x14ac:dyDescent="0.25">
      <c r="B241" s="1">
        <v>2011</v>
      </c>
      <c r="C241" s="58" t="s">
        <v>250</v>
      </c>
      <c r="D241" s="39">
        <v>2</v>
      </c>
      <c r="E241" s="45">
        <v>3</v>
      </c>
      <c r="F241" s="34">
        <v>5</v>
      </c>
      <c r="G241" s="43">
        <v>1</v>
      </c>
      <c r="H241" s="39">
        <v>0</v>
      </c>
      <c r="I241" s="39">
        <v>4</v>
      </c>
      <c r="J241" s="33"/>
      <c r="K241" s="33"/>
      <c r="W241" s="18">
        <v>3</v>
      </c>
      <c r="X241" s="18">
        <v>1</v>
      </c>
      <c r="Y241" s="18">
        <v>2</v>
      </c>
      <c r="Z241" s="18">
        <f t="shared" si="26"/>
        <v>7</v>
      </c>
      <c r="AA241" s="20">
        <f t="shared" si="28"/>
        <v>2.3333333333333335</v>
      </c>
      <c r="AB241" s="18">
        <f t="shared" si="27"/>
        <v>8</v>
      </c>
      <c r="AC241" s="20">
        <f t="shared" si="29"/>
        <v>2.6666666666666665</v>
      </c>
      <c r="AD241" s="1">
        <f t="shared" si="17"/>
        <v>-1</v>
      </c>
    </row>
    <row r="242" spans="2:30" x14ac:dyDescent="0.25">
      <c r="B242" s="1">
        <v>2011</v>
      </c>
      <c r="C242" s="58" t="s">
        <v>229</v>
      </c>
      <c r="D242" s="39">
        <v>0</v>
      </c>
      <c r="E242" s="45">
        <v>1</v>
      </c>
      <c r="F242" s="34">
        <v>4</v>
      </c>
      <c r="G242" s="43">
        <v>3</v>
      </c>
      <c r="H242" s="39">
        <v>2</v>
      </c>
      <c r="I242" s="39">
        <v>9</v>
      </c>
      <c r="L242" s="33"/>
      <c r="M242" s="33"/>
      <c r="W242" s="18">
        <v>3</v>
      </c>
      <c r="X242" s="18">
        <v>1</v>
      </c>
      <c r="Y242" s="18">
        <v>2</v>
      </c>
      <c r="Z242" s="18">
        <f t="shared" si="26"/>
        <v>6</v>
      </c>
      <c r="AA242" s="18">
        <f t="shared" si="28"/>
        <v>2</v>
      </c>
      <c r="AB242" s="18">
        <f t="shared" si="27"/>
        <v>13</v>
      </c>
      <c r="AC242" s="20">
        <f t="shared" si="29"/>
        <v>4.333333333333333</v>
      </c>
      <c r="AD242" s="1">
        <f t="shared" si="17"/>
        <v>-7</v>
      </c>
    </row>
    <row r="243" spans="2:30" x14ac:dyDescent="0.25">
      <c r="B243" s="1">
        <v>2011</v>
      </c>
      <c r="C243" s="58" t="s">
        <v>359</v>
      </c>
      <c r="D243" s="34">
        <v>7</v>
      </c>
      <c r="E243" s="43">
        <v>4</v>
      </c>
      <c r="F243" s="39">
        <v>0</v>
      </c>
      <c r="G243" s="45">
        <v>2</v>
      </c>
      <c r="H243" s="39">
        <v>6</v>
      </c>
      <c r="I243" s="39">
        <v>8</v>
      </c>
      <c r="W243" s="18">
        <v>3</v>
      </c>
      <c r="X243" s="18">
        <v>1</v>
      </c>
      <c r="Y243" s="18">
        <v>2</v>
      </c>
      <c r="Z243" s="18">
        <f t="shared" si="26"/>
        <v>13</v>
      </c>
      <c r="AA243" s="20">
        <f t="shared" si="28"/>
        <v>4.333333333333333</v>
      </c>
      <c r="AB243" s="18">
        <f t="shared" si="27"/>
        <v>14</v>
      </c>
      <c r="AC243" s="20">
        <f t="shared" si="29"/>
        <v>4.666666666666667</v>
      </c>
      <c r="AD243" s="1">
        <f t="shared" si="17"/>
        <v>-1</v>
      </c>
    </row>
    <row r="244" spans="2:30" x14ac:dyDescent="0.25">
      <c r="B244" s="1">
        <v>2011</v>
      </c>
      <c r="C244" s="58" t="s">
        <v>57</v>
      </c>
      <c r="D244" s="39">
        <v>2</v>
      </c>
      <c r="E244" s="45">
        <v>4</v>
      </c>
      <c r="F244" s="34">
        <v>9</v>
      </c>
      <c r="G244" s="43">
        <v>2</v>
      </c>
      <c r="H244" s="39">
        <v>9</v>
      </c>
      <c r="I244" s="39">
        <v>17</v>
      </c>
      <c r="W244" s="18">
        <v>3</v>
      </c>
      <c r="X244" s="18">
        <v>1</v>
      </c>
      <c r="Y244" s="18">
        <v>2</v>
      </c>
      <c r="Z244" s="18">
        <f t="shared" si="26"/>
        <v>20</v>
      </c>
      <c r="AA244" s="20">
        <f t="shared" si="28"/>
        <v>6.666666666666667</v>
      </c>
      <c r="AB244" s="18">
        <f t="shared" si="27"/>
        <v>23</v>
      </c>
      <c r="AC244" s="20">
        <f t="shared" si="29"/>
        <v>7.666666666666667</v>
      </c>
      <c r="AD244" s="1">
        <f t="shared" si="17"/>
        <v>-3</v>
      </c>
    </row>
    <row r="245" spans="2:30" x14ac:dyDescent="0.25">
      <c r="B245" s="1">
        <v>2010</v>
      </c>
      <c r="C245" s="58" t="s">
        <v>226</v>
      </c>
      <c r="D245" s="39">
        <v>3</v>
      </c>
      <c r="E245" s="45">
        <v>6</v>
      </c>
      <c r="F245" s="34">
        <v>3</v>
      </c>
      <c r="G245" s="43">
        <v>1</v>
      </c>
      <c r="H245" s="39">
        <v>3</v>
      </c>
      <c r="I245" s="39">
        <v>4</v>
      </c>
      <c r="J245" s="35"/>
      <c r="K245" s="35"/>
      <c r="W245" s="18">
        <v>3</v>
      </c>
      <c r="X245" s="18">
        <v>1</v>
      </c>
      <c r="Y245" s="18">
        <v>2</v>
      </c>
      <c r="Z245" s="1">
        <f t="shared" si="26"/>
        <v>9</v>
      </c>
      <c r="AA245" s="1">
        <f t="shared" si="28"/>
        <v>3</v>
      </c>
      <c r="AB245" s="1">
        <f t="shared" si="27"/>
        <v>11</v>
      </c>
      <c r="AC245" s="23">
        <f t="shared" si="29"/>
        <v>3.6666666666666665</v>
      </c>
      <c r="AD245" s="1">
        <f t="shared" si="17"/>
        <v>-2</v>
      </c>
    </row>
    <row r="246" spans="2:30" x14ac:dyDescent="0.25">
      <c r="B246" s="1">
        <v>2010</v>
      </c>
      <c r="C246" s="58" t="s">
        <v>227</v>
      </c>
      <c r="D246" s="39">
        <v>2</v>
      </c>
      <c r="E246" s="45">
        <v>3</v>
      </c>
      <c r="F246" s="34">
        <v>12</v>
      </c>
      <c r="G246" s="43">
        <v>2</v>
      </c>
      <c r="H246" s="39">
        <v>2</v>
      </c>
      <c r="I246" s="39">
        <v>3</v>
      </c>
      <c r="J246" s="35"/>
      <c r="K246" s="35"/>
      <c r="W246" s="18">
        <v>3</v>
      </c>
      <c r="X246" s="18">
        <v>1</v>
      </c>
      <c r="Y246" s="18">
        <v>2</v>
      </c>
      <c r="Z246" s="1">
        <f t="shared" si="26"/>
        <v>16</v>
      </c>
      <c r="AA246" s="23">
        <f t="shared" si="28"/>
        <v>5.333333333333333</v>
      </c>
      <c r="AB246" s="1">
        <f t="shared" si="27"/>
        <v>8</v>
      </c>
      <c r="AC246" s="23">
        <f t="shared" si="29"/>
        <v>2.6666666666666665</v>
      </c>
      <c r="AD246" s="1">
        <f t="shared" si="17"/>
        <v>8</v>
      </c>
    </row>
    <row r="247" spans="2:30" x14ac:dyDescent="0.25">
      <c r="B247" s="1">
        <v>2010</v>
      </c>
      <c r="C247" s="58" t="s">
        <v>49</v>
      </c>
      <c r="D247" s="34">
        <v>6</v>
      </c>
      <c r="E247" s="43">
        <v>2</v>
      </c>
      <c r="F247" s="39">
        <v>4</v>
      </c>
      <c r="G247" s="45">
        <v>5</v>
      </c>
      <c r="H247" s="39">
        <v>3</v>
      </c>
      <c r="I247" s="39">
        <v>5</v>
      </c>
      <c r="J247" s="35"/>
      <c r="K247" s="35"/>
      <c r="W247" s="18">
        <v>3</v>
      </c>
      <c r="X247" s="18">
        <v>1</v>
      </c>
      <c r="Y247" s="18">
        <v>2</v>
      </c>
      <c r="Z247" s="1">
        <f t="shared" si="26"/>
        <v>13</v>
      </c>
      <c r="AA247" s="23">
        <f t="shared" si="28"/>
        <v>4.333333333333333</v>
      </c>
      <c r="AB247" s="1">
        <f t="shared" si="27"/>
        <v>12</v>
      </c>
      <c r="AC247" s="1">
        <f t="shared" si="29"/>
        <v>4</v>
      </c>
      <c r="AD247" s="1">
        <f t="shared" si="17"/>
        <v>1</v>
      </c>
    </row>
    <row r="248" spans="2:30" x14ac:dyDescent="0.25">
      <c r="B248" s="1">
        <v>2010</v>
      </c>
      <c r="C248" s="58" t="s">
        <v>230</v>
      </c>
      <c r="D248" s="34">
        <v>3</v>
      </c>
      <c r="E248" s="43">
        <v>2</v>
      </c>
      <c r="F248" s="36" t="s">
        <v>308</v>
      </c>
      <c r="G248" s="73"/>
      <c r="H248" s="41">
        <v>9</v>
      </c>
      <c r="I248" s="53">
        <v>12</v>
      </c>
      <c r="J248" s="39">
        <v>3</v>
      </c>
      <c r="K248" s="39">
        <v>4</v>
      </c>
      <c r="W248" s="18">
        <v>3</v>
      </c>
      <c r="X248" s="18">
        <v>1</v>
      </c>
      <c r="Y248" s="18">
        <v>2</v>
      </c>
      <c r="Z248" s="1">
        <f>D248+H248+J248</f>
        <v>15</v>
      </c>
      <c r="AA248" s="1">
        <f t="shared" si="28"/>
        <v>5</v>
      </c>
      <c r="AB248" s="1">
        <f>E248+I248+K248</f>
        <v>18</v>
      </c>
      <c r="AC248" s="1">
        <f t="shared" si="29"/>
        <v>6</v>
      </c>
      <c r="AD248" s="1">
        <f t="shared" si="17"/>
        <v>-3</v>
      </c>
    </row>
    <row r="249" spans="2:30" x14ac:dyDescent="0.25">
      <c r="B249" s="1">
        <v>2010</v>
      </c>
      <c r="C249" s="58" t="s">
        <v>262</v>
      </c>
      <c r="D249" s="34">
        <v>12</v>
      </c>
      <c r="E249" s="43">
        <v>1</v>
      </c>
      <c r="F249" s="39">
        <v>3</v>
      </c>
      <c r="G249" s="45">
        <v>12</v>
      </c>
      <c r="H249" s="39">
        <v>4</v>
      </c>
      <c r="I249" s="39">
        <v>6</v>
      </c>
      <c r="J249" s="18"/>
      <c r="K249" s="18"/>
      <c r="W249" s="18">
        <v>3</v>
      </c>
      <c r="X249" s="18">
        <v>1</v>
      </c>
      <c r="Y249" s="18">
        <v>2</v>
      </c>
      <c r="Z249" s="1">
        <f>D249+F249+H249</f>
        <v>19</v>
      </c>
      <c r="AA249" s="23">
        <f t="shared" si="28"/>
        <v>6.333333333333333</v>
      </c>
      <c r="AB249" s="1">
        <f>E249+G249+I249</f>
        <v>19</v>
      </c>
      <c r="AC249" s="23">
        <f t="shared" si="29"/>
        <v>6.333333333333333</v>
      </c>
      <c r="AD249" s="1">
        <f t="shared" si="17"/>
        <v>0</v>
      </c>
    </row>
    <row r="250" spans="2:30" x14ac:dyDescent="0.25">
      <c r="B250" s="1">
        <v>2010</v>
      </c>
      <c r="C250" s="58" t="s">
        <v>235</v>
      </c>
      <c r="D250" s="34">
        <v>6</v>
      </c>
      <c r="E250" s="43">
        <v>5</v>
      </c>
      <c r="F250" s="39">
        <v>2</v>
      </c>
      <c r="G250" s="45">
        <v>3</v>
      </c>
      <c r="H250" s="39">
        <v>3</v>
      </c>
      <c r="I250" s="39">
        <v>4</v>
      </c>
      <c r="W250" s="18">
        <v>3</v>
      </c>
      <c r="X250" s="18">
        <v>1</v>
      </c>
      <c r="Y250" s="18">
        <v>2</v>
      </c>
      <c r="Z250" s="1">
        <f>D250+F250+H250</f>
        <v>11</v>
      </c>
      <c r="AA250" s="23">
        <f t="shared" si="28"/>
        <v>3.6666666666666665</v>
      </c>
      <c r="AB250" s="1">
        <f>E250+G250+I250</f>
        <v>12</v>
      </c>
      <c r="AC250" s="1">
        <f t="shared" si="29"/>
        <v>4</v>
      </c>
      <c r="AD250" s="1">
        <f t="shared" si="17"/>
        <v>-1</v>
      </c>
    </row>
    <row r="251" spans="2:30" x14ac:dyDescent="0.25">
      <c r="B251" s="1">
        <v>2009</v>
      </c>
      <c r="C251" s="58" t="s">
        <v>230</v>
      </c>
      <c r="D251" s="34">
        <v>9</v>
      </c>
      <c r="E251" s="43">
        <v>3</v>
      </c>
      <c r="F251" s="39">
        <v>5</v>
      </c>
      <c r="G251" s="45">
        <v>6</v>
      </c>
      <c r="H251" s="39">
        <v>0</v>
      </c>
      <c r="I251" s="39">
        <v>3</v>
      </c>
      <c r="J251" s="18"/>
      <c r="K251" s="18"/>
      <c r="W251" s="1">
        <v>3</v>
      </c>
      <c r="X251" s="1">
        <v>1</v>
      </c>
      <c r="Y251" s="1">
        <v>2</v>
      </c>
      <c r="Z251" s="1">
        <f>D251+F251+H251</f>
        <v>14</v>
      </c>
      <c r="AA251" s="23">
        <f t="shared" si="28"/>
        <v>4.666666666666667</v>
      </c>
      <c r="AB251" s="1">
        <f>E251+G251+I251</f>
        <v>12</v>
      </c>
      <c r="AC251" s="1">
        <f t="shared" si="29"/>
        <v>4</v>
      </c>
      <c r="AD251" s="1">
        <f t="shared" si="17"/>
        <v>2</v>
      </c>
    </row>
    <row r="252" spans="2:30" x14ac:dyDescent="0.25">
      <c r="B252" s="1">
        <v>2009</v>
      </c>
      <c r="C252" s="58" t="s">
        <v>358</v>
      </c>
      <c r="D252" s="39">
        <v>2</v>
      </c>
      <c r="E252" s="45">
        <v>5</v>
      </c>
      <c r="F252" s="34">
        <v>5</v>
      </c>
      <c r="G252" s="43">
        <v>1</v>
      </c>
      <c r="H252" s="39">
        <v>4</v>
      </c>
      <c r="I252" s="39">
        <v>5</v>
      </c>
      <c r="J252" s="18"/>
      <c r="K252" s="18"/>
      <c r="W252" s="1">
        <v>3</v>
      </c>
      <c r="X252" s="1">
        <v>1</v>
      </c>
      <c r="Y252" s="1">
        <v>2</v>
      </c>
      <c r="Z252" s="1">
        <f>D252+F252+H252</f>
        <v>11</v>
      </c>
      <c r="AA252" s="23">
        <f t="shared" si="28"/>
        <v>3.6666666666666665</v>
      </c>
      <c r="AB252" s="1">
        <f>E252+G252+I252</f>
        <v>11</v>
      </c>
      <c r="AC252" s="23">
        <f t="shared" si="29"/>
        <v>3.6666666666666665</v>
      </c>
      <c r="AD252" s="1">
        <f t="shared" si="17"/>
        <v>0</v>
      </c>
    </row>
    <row r="253" spans="2:30" x14ac:dyDescent="0.25">
      <c r="B253" s="1">
        <v>2009</v>
      </c>
      <c r="C253" s="58" t="s">
        <v>237</v>
      </c>
      <c r="D253" s="39">
        <v>4</v>
      </c>
      <c r="E253" s="45">
        <v>7</v>
      </c>
      <c r="F253" s="36" t="s">
        <v>308</v>
      </c>
      <c r="G253" s="49"/>
      <c r="H253" s="34">
        <v>5</v>
      </c>
      <c r="I253" s="43">
        <v>4</v>
      </c>
      <c r="J253" s="39">
        <v>3</v>
      </c>
      <c r="K253" s="39">
        <v>4</v>
      </c>
      <c r="W253" s="1">
        <v>3</v>
      </c>
      <c r="X253" s="1">
        <v>1</v>
      </c>
      <c r="Y253" s="1">
        <v>2</v>
      </c>
      <c r="Z253" s="1">
        <f>D253+H253+J253</f>
        <v>12</v>
      </c>
      <c r="AA253" s="1">
        <f t="shared" si="28"/>
        <v>4</v>
      </c>
      <c r="AB253" s="1">
        <f>E253+I253+K253</f>
        <v>15</v>
      </c>
      <c r="AC253" s="1">
        <f t="shared" si="29"/>
        <v>5</v>
      </c>
      <c r="AD253" s="1">
        <f t="shared" si="17"/>
        <v>-3</v>
      </c>
    </row>
    <row r="254" spans="2:30" x14ac:dyDescent="0.25">
      <c r="B254" s="1">
        <v>2009</v>
      </c>
      <c r="C254" s="58" t="s">
        <v>353</v>
      </c>
      <c r="D254" s="34">
        <v>4</v>
      </c>
      <c r="E254" s="43">
        <v>3</v>
      </c>
      <c r="F254" s="39">
        <v>0</v>
      </c>
      <c r="G254" s="45">
        <v>7</v>
      </c>
      <c r="H254" s="39">
        <v>2</v>
      </c>
      <c r="I254" s="39">
        <v>7</v>
      </c>
      <c r="J254" s="18"/>
      <c r="K254" s="18"/>
      <c r="W254" s="1">
        <v>3</v>
      </c>
      <c r="X254" s="1">
        <v>1</v>
      </c>
      <c r="Y254" s="1">
        <v>2</v>
      </c>
      <c r="Z254" s="1">
        <f>D254+F254+H254</f>
        <v>6</v>
      </c>
      <c r="AA254" s="1">
        <f t="shared" si="28"/>
        <v>2</v>
      </c>
      <c r="AB254" s="1">
        <f>E254+G254+I254</f>
        <v>17</v>
      </c>
      <c r="AC254" s="23">
        <f t="shared" si="29"/>
        <v>5.666666666666667</v>
      </c>
      <c r="AD254" s="1">
        <f t="shared" si="17"/>
        <v>-11</v>
      </c>
    </row>
    <row r="255" spans="2:30" x14ac:dyDescent="0.25">
      <c r="B255" s="1">
        <v>2009</v>
      </c>
      <c r="C255" s="58" t="s">
        <v>233</v>
      </c>
      <c r="D255" s="39">
        <v>3</v>
      </c>
      <c r="E255" s="45">
        <v>4</v>
      </c>
      <c r="F255" s="34">
        <v>2</v>
      </c>
      <c r="G255" s="43">
        <v>0</v>
      </c>
      <c r="H255" s="39">
        <v>1</v>
      </c>
      <c r="I255" s="39">
        <v>2</v>
      </c>
      <c r="J255" s="18"/>
      <c r="K255" s="18"/>
      <c r="W255" s="1">
        <v>3</v>
      </c>
      <c r="X255" s="1">
        <v>1</v>
      </c>
      <c r="Y255" s="1">
        <v>2</v>
      </c>
      <c r="Z255" s="1">
        <f>D255+F255+H255</f>
        <v>6</v>
      </c>
      <c r="AA255" s="1">
        <f t="shared" si="28"/>
        <v>2</v>
      </c>
      <c r="AB255" s="1">
        <f>E255+G255+I255</f>
        <v>6</v>
      </c>
      <c r="AC255" s="1">
        <f t="shared" si="29"/>
        <v>2</v>
      </c>
      <c r="AD255" s="1">
        <f t="shared" si="17"/>
        <v>0</v>
      </c>
    </row>
    <row r="256" spans="2:30" x14ac:dyDescent="0.25">
      <c r="B256" s="1">
        <v>2009</v>
      </c>
      <c r="C256" s="58" t="s">
        <v>359</v>
      </c>
      <c r="D256" s="34">
        <v>1</v>
      </c>
      <c r="E256" s="43">
        <v>0</v>
      </c>
      <c r="F256" s="39">
        <v>5</v>
      </c>
      <c r="G256" s="45">
        <v>11</v>
      </c>
      <c r="H256" s="36" t="s">
        <v>308</v>
      </c>
      <c r="I256" s="49"/>
      <c r="J256" s="39">
        <v>4</v>
      </c>
      <c r="K256" s="39">
        <v>6</v>
      </c>
      <c r="W256" s="1">
        <v>3</v>
      </c>
      <c r="X256" s="1">
        <v>1</v>
      </c>
      <c r="Y256" s="1">
        <v>2</v>
      </c>
      <c r="Z256" s="1">
        <f>D256+F256+J256</f>
        <v>10</v>
      </c>
      <c r="AA256" s="23">
        <f t="shared" si="28"/>
        <v>3.3333333333333335</v>
      </c>
      <c r="AB256" s="1">
        <f>E256+G256+K256</f>
        <v>17</v>
      </c>
      <c r="AC256" s="23">
        <f t="shared" si="29"/>
        <v>5.666666666666667</v>
      </c>
      <c r="AD256" s="1">
        <f t="shared" si="17"/>
        <v>-7</v>
      </c>
    </row>
    <row r="257" spans="2:30" x14ac:dyDescent="0.25">
      <c r="B257" s="1">
        <v>2009</v>
      </c>
      <c r="C257" s="58" t="s">
        <v>212</v>
      </c>
      <c r="D257" s="39">
        <v>5</v>
      </c>
      <c r="E257" s="45">
        <v>6</v>
      </c>
      <c r="F257" s="34">
        <v>7</v>
      </c>
      <c r="G257" s="43">
        <v>2</v>
      </c>
      <c r="H257" s="39">
        <v>5</v>
      </c>
      <c r="I257" s="39">
        <v>12</v>
      </c>
      <c r="J257" s="18"/>
      <c r="K257" s="18"/>
      <c r="W257" s="1">
        <v>3</v>
      </c>
      <c r="X257" s="1">
        <v>1</v>
      </c>
      <c r="Y257" s="1">
        <v>2</v>
      </c>
      <c r="Z257" s="1">
        <f>D257+F257+H257</f>
        <v>17</v>
      </c>
      <c r="AA257" s="23">
        <f t="shared" si="28"/>
        <v>5.666666666666667</v>
      </c>
      <c r="AB257" s="1">
        <f>E257+G257+I257</f>
        <v>20</v>
      </c>
      <c r="AC257" s="23">
        <f t="shared" si="29"/>
        <v>6.666666666666667</v>
      </c>
      <c r="AD257" s="1">
        <f t="shared" si="17"/>
        <v>-3</v>
      </c>
    </row>
    <row r="258" spans="2:30" x14ac:dyDescent="0.25">
      <c r="B258" s="1">
        <v>2005</v>
      </c>
      <c r="C258" s="58" t="s">
        <v>299</v>
      </c>
      <c r="D258" s="34">
        <v>3</v>
      </c>
      <c r="E258" s="43">
        <v>2</v>
      </c>
      <c r="F258" s="39">
        <v>3</v>
      </c>
      <c r="G258" s="45">
        <v>4</v>
      </c>
      <c r="H258" s="39">
        <v>4</v>
      </c>
      <c r="I258" s="39">
        <v>6</v>
      </c>
      <c r="W258" s="18">
        <v>3</v>
      </c>
      <c r="X258" s="18">
        <v>1</v>
      </c>
      <c r="Y258" s="18">
        <v>2</v>
      </c>
      <c r="Z258" s="18">
        <f>D258+F258+H258</f>
        <v>10</v>
      </c>
      <c r="AA258" s="20">
        <f t="shared" si="28"/>
        <v>3.3333333333333335</v>
      </c>
      <c r="AB258" s="18">
        <f>E258+G258+I258</f>
        <v>12</v>
      </c>
      <c r="AC258" s="20">
        <f t="shared" si="29"/>
        <v>4</v>
      </c>
      <c r="AD258" s="1">
        <f t="shared" si="17"/>
        <v>-2</v>
      </c>
    </row>
    <row r="259" spans="2:30" x14ac:dyDescent="0.25">
      <c r="B259" s="1">
        <v>2005</v>
      </c>
      <c r="C259" s="58" t="s">
        <v>298</v>
      </c>
      <c r="D259" s="34">
        <v>2</v>
      </c>
      <c r="E259" s="43">
        <v>1</v>
      </c>
      <c r="F259" s="39">
        <v>3</v>
      </c>
      <c r="G259" s="45">
        <v>4</v>
      </c>
      <c r="H259" s="39">
        <v>3</v>
      </c>
      <c r="I259" s="39">
        <v>4</v>
      </c>
      <c r="W259" s="18">
        <v>3</v>
      </c>
      <c r="X259" s="18">
        <v>1</v>
      </c>
      <c r="Y259" s="18">
        <v>2</v>
      </c>
      <c r="Z259" s="18">
        <f>D259+F259+H259</f>
        <v>8</v>
      </c>
      <c r="AA259" s="20">
        <f t="shared" si="28"/>
        <v>2.6666666666666665</v>
      </c>
      <c r="AB259" s="18">
        <f>E259+G259+I259</f>
        <v>9</v>
      </c>
      <c r="AC259" s="20">
        <f t="shared" si="29"/>
        <v>3</v>
      </c>
      <c r="AD259" s="1">
        <f t="shared" si="17"/>
        <v>-1</v>
      </c>
    </row>
    <row r="260" spans="2:30" x14ac:dyDescent="0.25">
      <c r="B260" s="1">
        <v>2005</v>
      </c>
      <c r="C260" s="58" t="s">
        <v>154</v>
      </c>
      <c r="D260" s="39">
        <v>5</v>
      </c>
      <c r="E260" s="45">
        <v>9</v>
      </c>
      <c r="F260" s="34">
        <v>4</v>
      </c>
      <c r="G260" s="43">
        <v>1</v>
      </c>
      <c r="H260" s="39">
        <v>2</v>
      </c>
      <c r="I260" s="39">
        <v>4</v>
      </c>
      <c r="W260" s="18">
        <v>3</v>
      </c>
      <c r="X260" s="18">
        <v>1</v>
      </c>
      <c r="Y260" s="18">
        <v>2</v>
      </c>
      <c r="Z260" s="18">
        <f>D260+F260+H260</f>
        <v>11</v>
      </c>
      <c r="AA260" s="20">
        <f t="shared" si="28"/>
        <v>3.6666666666666665</v>
      </c>
      <c r="AB260" s="18">
        <f>E260+G260+I260</f>
        <v>14</v>
      </c>
      <c r="AC260" s="20">
        <f t="shared" si="29"/>
        <v>4.666666666666667</v>
      </c>
      <c r="AD260" s="1">
        <f t="shared" si="17"/>
        <v>-3</v>
      </c>
    </row>
    <row r="261" spans="2:30" x14ac:dyDescent="0.25">
      <c r="B261" s="1">
        <v>2004</v>
      </c>
      <c r="C261" s="72" t="s">
        <v>1</v>
      </c>
      <c r="D261" s="41">
        <v>6</v>
      </c>
      <c r="E261" s="53">
        <v>11</v>
      </c>
      <c r="F261" s="36" t="s">
        <v>309</v>
      </c>
      <c r="G261" s="49"/>
      <c r="H261" s="41">
        <v>2</v>
      </c>
      <c r="I261" s="41">
        <v>8</v>
      </c>
      <c r="L261" s="17"/>
      <c r="M261" s="17"/>
      <c r="N261" s="17"/>
      <c r="O261" s="17"/>
      <c r="W261" s="18">
        <v>2</v>
      </c>
      <c r="X261" s="18">
        <v>0</v>
      </c>
      <c r="Y261" s="18">
        <v>2</v>
      </c>
      <c r="Z261" s="18">
        <f>D261+H261</f>
        <v>8</v>
      </c>
      <c r="AA261" s="20">
        <f t="shared" si="28"/>
        <v>4</v>
      </c>
      <c r="AB261" s="18">
        <f>E261+I261</f>
        <v>19</v>
      </c>
      <c r="AC261" s="20">
        <f t="shared" si="29"/>
        <v>9.5</v>
      </c>
      <c r="AD261" s="1">
        <f t="shared" si="17"/>
        <v>-11</v>
      </c>
    </row>
    <row r="262" spans="2:30" x14ac:dyDescent="0.25">
      <c r="B262" s="1">
        <v>2004</v>
      </c>
      <c r="C262" s="72" t="s">
        <v>108</v>
      </c>
      <c r="D262" s="41">
        <v>0</v>
      </c>
      <c r="E262" s="53">
        <v>3</v>
      </c>
      <c r="F262" s="39">
        <v>1</v>
      </c>
      <c r="G262" s="39">
        <v>11</v>
      </c>
      <c r="H262" s="18"/>
      <c r="L262" s="17"/>
      <c r="M262" s="17"/>
      <c r="N262" s="17"/>
      <c r="O262" s="17"/>
      <c r="W262" s="18">
        <v>2</v>
      </c>
      <c r="X262" s="18">
        <v>0</v>
      </c>
      <c r="Y262" s="18">
        <v>2</v>
      </c>
      <c r="Z262" s="18">
        <f>D262+F262</f>
        <v>1</v>
      </c>
      <c r="AA262" s="20">
        <f t="shared" si="28"/>
        <v>0.5</v>
      </c>
      <c r="AB262" s="18">
        <f>E262+G262</f>
        <v>14</v>
      </c>
      <c r="AC262" s="20">
        <f t="shared" si="29"/>
        <v>7</v>
      </c>
      <c r="AD262" s="1">
        <f t="shared" ref="AD262:AD325" si="30">Z262-AB262</f>
        <v>-13</v>
      </c>
    </row>
    <row r="263" spans="2:30" x14ac:dyDescent="0.25">
      <c r="B263" s="1">
        <v>2004</v>
      </c>
      <c r="C263" s="72" t="s">
        <v>145</v>
      </c>
      <c r="D263" s="41">
        <v>1</v>
      </c>
      <c r="E263" s="53">
        <v>7</v>
      </c>
      <c r="F263" s="39">
        <v>1</v>
      </c>
      <c r="G263" s="39">
        <v>4</v>
      </c>
      <c r="H263" s="18"/>
      <c r="L263" s="17"/>
      <c r="M263" s="17"/>
      <c r="N263" s="17"/>
      <c r="O263" s="17"/>
      <c r="W263" s="18">
        <v>2</v>
      </c>
      <c r="X263" s="18">
        <v>0</v>
      </c>
      <c r="Y263" s="18">
        <v>2</v>
      </c>
      <c r="Z263" s="18">
        <f>D263+F263</f>
        <v>2</v>
      </c>
      <c r="AA263" s="20">
        <f t="shared" si="28"/>
        <v>1</v>
      </c>
      <c r="AB263" s="18">
        <f>E263+G263</f>
        <v>11</v>
      </c>
      <c r="AC263" s="20">
        <f t="shared" si="29"/>
        <v>5.5</v>
      </c>
      <c r="AD263" s="1">
        <f t="shared" si="30"/>
        <v>-9</v>
      </c>
    </row>
    <row r="264" spans="2:30" x14ac:dyDescent="0.25">
      <c r="B264" s="1">
        <v>2004</v>
      </c>
      <c r="C264" s="72" t="s">
        <v>17</v>
      </c>
      <c r="D264" s="41">
        <v>1</v>
      </c>
      <c r="E264" s="53">
        <v>12</v>
      </c>
      <c r="F264" s="39">
        <v>3</v>
      </c>
      <c r="G264" s="39">
        <v>4</v>
      </c>
      <c r="H264" s="18"/>
      <c r="L264" s="17"/>
      <c r="M264" s="17"/>
      <c r="N264" s="17"/>
      <c r="O264" s="17"/>
      <c r="W264" s="18">
        <v>2</v>
      </c>
      <c r="X264" s="18">
        <v>0</v>
      </c>
      <c r="Y264" s="18">
        <v>2</v>
      </c>
      <c r="Z264" s="18">
        <f>D264+F264</f>
        <v>4</v>
      </c>
      <c r="AA264" s="20">
        <f t="shared" si="28"/>
        <v>2</v>
      </c>
      <c r="AB264" s="18">
        <f>E264+G264</f>
        <v>16</v>
      </c>
      <c r="AC264" s="20">
        <f t="shared" si="29"/>
        <v>8</v>
      </c>
      <c r="AD264" s="1">
        <f t="shared" si="30"/>
        <v>-12</v>
      </c>
    </row>
    <row r="265" spans="2:30" x14ac:dyDescent="0.25">
      <c r="B265" s="1">
        <v>2004</v>
      </c>
      <c r="C265" s="58" t="s">
        <v>147</v>
      </c>
      <c r="D265" s="36" t="s">
        <v>309</v>
      </c>
      <c r="E265" s="49"/>
      <c r="F265" s="39">
        <v>1</v>
      </c>
      <c r="G265" s="39">
        <v>2</v>
      </c>
      <c r="H265" s="41">
        <v>0</v>
      </c>
      <c r="I265" s="41">
        <v>5</v>
      </c>
      <c r="L265" s="17"/>
      <c r="M265" s="17"/>
      <c r="N265" s="17"/>
      <c r="O265" s="17"/>
      <c r="W265" s="18">
        <v>2</v>
      </c>
      <c r="X265" s="18">
        <v>0</v>
      </c>
      <c r="Y265" s="18">
        <v>2</v>
      </c>
      <c r="Z265" s="18">
        <f>F265+H265</f>
        <v>1</v>
      </c>
      <c r="AA265" s="20">
        <f t="shared" si="28"/>
        <v>0.5</v>
      </c>
      <c r="AB265" s="18">
        <f>G265+I265</f>
        <v>7</v>
      </c>
      <c r="AC265" s="20">
        <f t="shared" si="29"/>
        <v>3.5</v>
      </c>
      <c r="AD265" s="1">
        <f t="shared" si="30"/>
        <v>-6</v>
      </c>
    </row>
    <row r="266" spans="2:30" x14ac:dyDescent="0.25">
      <c r="B266" s="18">
        <v>2024</v>
      </c>
      <c r="C266" s="58" t="s">
        <v>153</v>
      </c>
      <c r="D266" s="39">
        <v>0</v>
      </c>
      <c r="E266" s="45">
        <v>13</v>
      </c>
      <c r="F266" s="39">
        <v>2</v>
      </c>
      <c r="G266" s="39">
        <v>6</v>
      </c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1">
        <v>2</v>
      </c>
      <c r="X266" s="1">
        <v>0</v>
      </c>
      <c r="Y266" s="1">
        <v>2</v>
      </c>
      <c r="Z266" s="1">
        <f t="shared" ref="Z266:Z282" si="31">D266+F266</f>
        <v>2</v>
      </c>
      <c r="AA266" s="1">
        <f t="shared" si="28"/>
        <v>1</v>
      </c>
      <c r="AB266" s="1">
        <f t="shared" ref="AB266:AB282" si="32">E266+G266</f>
        <v>19</v>
      </c>
      <c r="AC266" s="1">
        <f t="shared" si="29"/>
        <v>9.5</v>
      </c>
      <c r="AD266" s="1">
        <f t="shared" si="30"/>
        <v>-17</v>
      </c>
    </row>
    <row r="267" spans="2:30" x14ac:dyDescent="0.25">
      <c r="B267" s="18">
        <v>2024</v>
      </c>
      <c r="C267" s="58" t="s">
        <v>100</v>
      </c>
      <c r="D267" s="39">
        <v>2</v>
      </c>
      <c r="E267" s="45">
        <v>10</v>
      </c>
      <c r="F267" s="39">
        <v>1</v>
      </c>
      <c r="G267" s="39">
        <v>4</v>
      </c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1">
        <v>2</v>
      </c>
      <c r="X267" s="1">
        <v>0</v>
      </c>
      <c r="Y267" s="1">
        <v>2</v>
      </c>
      <c r="Z267" s="1">
        <f t="shared" si="31"/>
        <v>3</v>
      </c>
      <c r="AA267" s="1">
        <f t="shared" si="28"/>
        <v>1.5</v>
      </c>
      <c r="AB267" s="1">
        <f t="shared" si="32"/>
        <v>14</v>
      </c>
      <c r="AC267" s="1">
        <f t="shared" si="29"/>
        <v>7</v>
      </c>
      <c r="AD267" s="1">
        <f t="shared" si="30"/>
        <v>-11</v>
      </c>
    </row>
    <row r="268" spans="2:30" x14ac:dyDescent="0.25">
      <c r="B268" s="18">
        <v>2024</v>
      </c>
      <c r="C268" s="58" t="s">
        <v>17</v>
      </c>
      <c r="D268" s="39">
        <v>3</v>
      </c>
      <c r="E268" s="45">
        <v>10</v>
      </c>
      <c r="F268" s="39">
        <v>7</v>
      </c>
      <c r="G268" s="39">
        <v>8</v>
      </c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1">
        <v>2</v>
      </c>
      <c r="X268" s="1">
        <v>0</v>
      </c>
      <c r="Y268" s="1">
        <v>2</v>
      </c>
      <c r="Z268" s="1">
        <f t="shared" si="31"/>
        <v>10</v>
      </c>
      <c r="AA268" s="1">
        <f t="shared" si="28"/>
        <v>5</v>
      </c>
      <c r="AB268" s="1">
        <f t="shared" si="32"/>
        <v>18</v>
      </c>
      <c r="AC268" s="1">
        <f t="shared" si="29"/>
        <v>9</v>
      </c>
      <c r="AD268" s="1">
        <f t="shared" si="30"/>
        <v>-8</v>
      </c>
    </row>
    <row r="269" spans="2:30" x14ac:dyDescent="0.25">
      <c r="B269" s="18">
        <v>2024</v>
      </c>
      <c r="C269" s="58" t="s">
        <v>150</v>
      </c>
      <c r="D269" s="39">
        <v>3</v>
      </c>
      <c r="E269" s="45">
        <v>8</v>
      </c>
      <c r="F269" s="39">
        <v>4</v>
      </c>
      <c r="G269" s="39">
        <v>5</v>
      </c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1">
        <v>2</v>
      </c>
      <c r="X269" s="1">
        <v>0</v>
      </c>
      <c r="Y269" s="1">
        <v>2</v>
      </c>
      <c r="Z269" s="1">
        <f t="shared" si="31"/>
        <v>7</v>
      </c>
      <c r="AA269" s="1">
        <f t="shared" si="28"/>
        <v>3.5</v>
      </c>
      <c r="AB269" s="1">
        <f t="shared" si="32"/>
        <v>13</v>
      </c>
      <c r="AC269" s="1">
        <f t="shared" si="29"/>
        <v>6.5</v>
      </c>
      <c r="AD269" s="1">
        <f t="shared" si="30"/>
        <v>-6</v>
      </c>
    </row>
    <row r="270" spans="2:30" x14ac:dyDescent="0.25">
      <c r="B270" s="5">
        <v>2023</v>
      </c>
      <c r="C270" s="58" t="s">
        <v>58</v>
      </c>
      <c r="D270" s="39">
        <v>7</v>
      </c>
      <c r="E270" s="45">
        <v>8</v>
      </c>
      <c r="F270" s="39">
        <v>3</v>
      </c>
      <c r="G270" s="39">
        <v>12</v>
      </c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W270" s="1">
        <v>2</v>
      </c>
      <c r="X270" s="1">
        <v>0</v>
      </c>
      <c r="Y270" s="1">
        <v>2</v>
      </c>
      <c r="Z270" s="1">
        <f t="shared" si="31"/>
        <v>10</v>
      </c>
      <c r="AA270" s="1">
        <f t="shared" si="28"/>
        <v>5</v>
      </c>
      <c r="AB270" s="1">
        <f t="shared" si="32"/>
        <v>20</v>
      </c>
      <c r="AC270" s="1">
        <f t="shared" si="29"/>
        <v>10</v>
      </c>
      <c r="AD270" s="1">
        <f t="shared" si="30"/>
        <v>-10</v>
      </c>
    </row>
    <row r="271" spans="2:30" x14ac:dyDescent="0.25">
      <c r="B271" s="5">
        <v>2023</v>
      </c>
      <c r="C271" s="58" t="s">
        <v>49</v>
      </c>
      <c r="D271" s="39">
        <v>0</v>
      </c>
      <c r="E271" s="45">
        <v>4</v>
      </c>
      <c r="F271" s="39">
        <v>3</v>
      </c>
      <c r="G271" s="39">
        <v>4</v>
      </c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W271" s="1">
        <v>2</v>
      </c>
      <c r="X271" s="1">
        <v>0</v>
      </c>
      <c r="Y271" s="1">
        <v>2</v>
      </c>
      <c r="Z271" s="1">
        <f t="shared" si="31"/>
        <v>3</v>
      </c>
      <c r="AA271" s="1">
        <f t="shared" ref="AA271:AA302" si="33">Z271/W271</f>
        <v>1.5</v>
      </c>
      <c r="AB271" s="1">
        <f t="shared" si="32"/>
        <v>8</v>
      </c>
      <c r="AC271" s="1">
        <f t="shared" ref="AC271:AC302" si="34">AB271/W271</f>
        <v>4</v>
      </c>
      <c r="AD271" s="1">
        <f t="shared" si="30"/>
        <v>-5</v>
      </c>
    </row>
    <row r="272" spans="2:30" x14ac:dyDescent="0.25">
      <c r="B272" s="5">
        <v>2023</v>
      </c>
      <c r="C272" s="58" t="s">
        <v>167</v>
      </c>
      <c r="D272" s="39">
        <v>7</v>
      </c>
      <c r="E272" s="45">
        <v>8</v>
      </c>
      <c r="F272" s="39">
        <v>7</v>
      </c>
      <c r="G272" s="39">
        <v>9</v>
      </c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W272" s="1">
        <v>2</v>
      </c>
      <c r="X272" s="1">
        <v>0</v>
      </c>
      <c r="Y272" s="1">
        <v>2</v>
      </c>
      <c r="Z272" s="1">
        <f t="shared" si="31"/>
        <v>14</v>
      </c>
      <c r="AA272" s="1">
        <f t="shared" si="33"/>
        <v>7</v>
      </c>
      <c r="AB272" s="1">
        <f t="shared" si="32"/>
        <v>17</v>
      </c>
      <c r="AC272" s="1">
        <f t="shared" si="34"/>
        <v>8.5</v>
      </c>
      <c r="AD272" s="1">
        <f t="shared" si="30"/>
        <v>-3</v>
      </c>
    </row>
    <row r="273" spans="2:30" x14ac:dyDescent="0.25">
      <c r="B273" s="5">
        <v>2023</v>
      </c>
      <c r="C273" s="58" t="s">
        <v>100</v>
      </c>
      <c r="D273" s="39">
        <v>5</v>
      </c>
      <c r="E273" s="45">
        <v>7</v>
      </c>
      <c r="F273" s="39">
        <v>1</v>
      </c>
      <c r="G273" s="39">
        <v>13</v>
      </c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W273" s="1">
        <v>2</v>
      </c>
      <c r="X273" s="1">
        <v>0</v>
      </c>
      <c r="Y273" s="1">
        <v>2</v>
      </c>
      <c r="Z273" s="1">
        <f t="shared" si="31"/>
        <v>6</v>
      </c>
      <c r="AA273" s="1">
        <f t="shared" si="33"/>
        <v>3</v>
      </c>
      <c r="AB273" s="1">
        <f t="shared" si="32"/>
        <v>20</v>
      </c>
      <c r="AC273" s="1">
        <f t="shared" si="34"/>
        <v>10</v>
      </c>
      <c r="AD273" s="1">
        <f t="shared" si="30"/>
        <v>-14</v>
      </c>
    </row>
    <row r="274" spans="2:30" x14ac:dyDescent="0.25">
      <c r="B274" s="1">
        <v>2022</v>
      </c>
      <c r="C274" s="58" t="s">
        <v>100</v>
      </c>
      <c r="D274" s="39">
        <v>0</v>
      </c>
      <c r="E274" s="45">
        <v>13</v>
      </c>
      <c r="F274" s="39">
        <v>4</v>
      </c>
      <c r="G274" s="39">
        <v>13</v>
      </c>
      <c r="W274" s="1">
        <v>2</v>
      </c>
      <c r="X274" s="1">
        <v>0</v>
      </c>
      <c r="Y274" s="1">
        <v>2</v>
      </c>
      <c r="Z274" s="1">
        <f t="shared" si="31"/>
        <v>4</v>
      </c>
      <c r="AA274" s="1">
        <f t="shared" si="33"/>
        <v>2</v>
      </c>
      <c r="AB274" s="1">
        <f t="shared" si="32"/>
        <v>26</v>
      </c>
      <c r="AC274" s="1">
        <f t="shared" si="34"/>
        <v>13</v>
      </c>
      <c r="AD274" s="1">
        <f t="shared" si="30"/>
        <v>-22</v>
      </c>
    </row>
    <row r="275" spans="2:30" x14ac:dyDescent="0.25">
      <c r="B275" s="1">
        <v>2022</v>
      </c>
      <c r="C275" s="58" t="s">
        <v>165</v>
      </c>
      <c r="D275" s="39">
        <v>5</v>
      </c>
      <c r="E275" s="45">
        <v>9</v>
      </c>
      <c r="F275" s="39">
        <v>3</v>
      </c>
      <c r="G275" s="39">
        <v>5</v>
      </c>
      <c r="W275" s="1">
        <v>2</v>
      </c>
      <c r="X275" s="1">
        <v>0</v>
      </c>
      <c r="Y275" s="1">
        <v>2</v>
      </c>
      <c r="Z275" s="1">
        <f t="shared" si="31"/>
        <v>8</v>
      </c>
      <c r="AA275" s="1">
        <f t="shared" si="33"/>
        <v>4</v>
      </c>
      <c r="AB275" s="1">
        <f t="shared" si="32"/>
        <v>14</v>
      </c>
      <c r="AC275" s="1">
        <f t="shared" si="34"/>
        <v>7</v>
      </c>
      <c r="AD275" s="1">
        <f t="shared" si="30"/>
        <v>-6</v>
      </c>
    </row>
    <row r="276" spans="2:30" x14ac:dyDescent="0.25">
      <c r="B276" s="1">
        <v>2022</v>
      </c>
      <c r="C276" s="58" t="s">
        <v>153</v>
      </c>
      <c r="D276" s="39">
        <v>5</v>
      </c>
      <c r="E276" s="45">
        <v>14</v>
      </c>
      <c r="F276" s="39">
        <v>5</v>
      </c>
      <c r="G276" s="39">
        <v>8</v>
      </c>
      <c r="W276" s="1">
        <v>2</v>
      </c>
      <c r="X276" s="1">
        <v>0</v>
      </c>
      <c r="Y276" s="1">
        <v>2</v>
      </c>
      <c r="Z276" s="1">
        <f t="shared" si="31"/>
        <v>10</v>
      </c>
      <c r="AA276" s="1">
        <f t="shared" si="33"/>
        <v>5</v>
      </c>
      <c r="AB276" s="1">
        <f t="shared" si="32"/>
        <v>22</v>
      </c>
      <c r="AC276" s="1">
        <f t="shared" si="34"/>
        <v>11</v>
      </c>
      <c r="AD276" s="1">
        <f t="shared" si="30"/>
        <v>-12</v>
      </c>
    </row>
    <row r="277" spans="2:30" x14ac:dyDescent="0.25">
      <c r="B277" s="1">
        <v>2022</v>
      </c>
      <c r="C277" s="58" t="s">
        <v>152</v>
      </c>
      <c r="D277" s="39">
        <v>1</v>
      </c>
      <c r="E277" s="45">
        <v>8</v>
      </c>
      <c r="F277" s="39">
        <v>4</v>
      </c>
      <c r="G277" s="39">
        <v>5</v>
      </c>
      <c r="W277" s="1">
        <v>2</v>
      </c>
      <c r="X277" s="1">
        <v>0</v>
      </c>
      <c r="Y277" s="1">
        <v>2</v>
      </c>
      <c r="Z277" s="1">
        <f t="shared" si="31"/>
        <v>5</v>
      </c>
      <c r="AA277" s="1">
        <f t="shared" si="33"/>
        <v>2.5</v>
      </c>
      <c r="AB277" s="1">
        <f t="shared" si="32"/>
        <v>13</v>
      </c>
      <c r="AC277" s="1">
        <f t="shared" si="34"/>
        <v>6.5</v>
      </c>
      <c r="AD277" s="1">
        <f t="shared" si="30"/>
        <v>-8</v>
      </c>
    </row>
    <row r="278" spans="2:30" x14ac:dyDescent="0.25">
      <c r="B278" s="1">
        <v>2019</v>
      </c>
      <c r="C278" s="58" t="s">
        <v>153</v>
      </c>
      <c r="D278" s="39">
        <v>4</v>
      </c>
      <c r="E278" s="45">
        <v>9</v>
      </c>
      <c r="F278" s="39">
        <v>6</v>
      </c>
      <c r="G278" s="39">
        <v>9</v>
      </c>
      <c r="W278" s="1">
        <v>2</v>
      </c>
      <c r="X278" s="1">
        <v>0</v>
      </c>
      <c r="Y278" s="1">
        <v>2</v>
      </c>
      <c r="Z278" s="1">
        <f t="shared" si="31"/>
        <v>10</v>
      </c>
      <c r="AA278" s="1">
        <f t="shared" si="33"/>
        <v>5</v>
      </c>
      <c r="AB278" s="1">
        <f t="shared" si="32"/>
        <v>18</v>
      </c>
      <c r="AC278" s="1">
        <f t="shared" si="34"/>
        <v>9</v>
      </c>
      <c r="AD278" s="1">
        <f t="shared" si="30"/>
        <v>-8</v>
      </c>
    </row>
    <row r="279" spans="2:30" x14ac:dyDescent="0.25">
      <c r="B279" s="1">
        <v>2019</v>
      </c>
      <c r="C279" s="58" t="s">
        <v>17</v>
      </c>
      <c r="D279" s="39">
        <v>4</v>
      </c>
      <c r="E279" s="45">
        <v>6</v>
      </c>
      <c r="F279" s="39">
        <v>0</v>
      </c>
      <c r="G279" s="39">
        <v>4</v>
      </c>
      <c r="W279" s="1">
        <v>2</v>
      </c>
      <c r="X279" s="1">
        <v>0</v>
      </c>
      <c r="Y279" s="1">
        <v>2</v>
      </c>
      <c r="Z279" s="1">
        <f t="shared" si="31"/>
        <v>4</v>
      </c>
      <c r="AA279" s="1">
        <f t="shared" si="33"/>
        <v>2</v>
      </c>
      <c r="AB279" s="1">
        <f t="shared" si="32"/>
        <v>10</v>
      </c>
      <c r="AC279" s="1">
        <f t="shared" si="34"/>
        <v>5</v>
      </c>
      <c r="AD279" s="1">
        <f t="shared" si="30"/>
        <v>-6</v>
      </c>
    </row>
    <row r="280" spans="2:30" x14ac:dyDescent="0.25">
      <c r="B280" s="1">
        <v>2019</v>
      </c>
      <c r="C280" s="58" t="s">
        <v>151</v>
      </c>
      <c r="D280" s="39">
        <v>0</v>
      </c>
      <c r="E280" s="45">
        <v>6</v>
      </c>
      <c r="F280" s="39">
        <v>1</v>
      </c>
      <c r="G280" s="39">
        <v>11</v>
      </c>
      <c r="W280" s="1">
        <v>2</v>
      </c>
      <c r="X280" s="1">
        <v>0</v>
      </c>
      <c r="Y280" s="1">
        <v>2</v>
      </c>
      <c r="Z280" s="1">
        <f t="shared" si="31"/>
        <v>1</v>
      </c>
      <c r="AA280" s="1">
        <f t="shared" si="33"/>
        <v>0.5</v>
      </c>
      <c r="AB280" s="1">
        <f t="shared" si="32"/>
        <v>17</v>
      </c>
      <c r="AC280" s="1">
        <f t="shared" si="34"/>
        <v>8.5</v>
      </c>
      <c r="AD280" s="1">
        <f t="shared" si="30"/>
        <v>-16</v>
      </c>
    </row>
    <row r="281" spans="2:30" x14ac:dyDescent="0.25">
      <c r="B281" s="1">
        <v>2019</v>
      </c>
      <c r="C281" s="58" t="s">
        <v>163</v>
      </c>
      <c r="D281" s="39">
        <v>1</v>
      </c>
      <c r="E281" s="45">
        <v>3</v>
      </c>
      <c r="F281" s="39">
        <v>0</v>
      </c>
      <c r="G281" s="39">
        <v>10</v>
      </c>
      <c r="W281" s="1">
        <v>2</v>
      </c>
      <c r="X281" s="1">
        <v>0</v>
      </c>
      <c r="Y281" s="1">
        <v>2</v>
      </c>
      <c r="Z281" s="1">
        <f t="shared" si="31"/>
        <v>1</v>
      </c>
      <c r="AA281" s="1">
        <f t="shared" si="33"/>
        <v>0.5</v>
      </c>
      <c r="AB281" s="1">
        <f t="shared" si="32"/>
        <v>13</v>
      </c>
      <c r="AC281" s="1">
        <f t="shared" si="34"/>
        <v>6.5</v>
      </c>
      <c r="AD281" s="1">
        <f t="shared" si="30"/>
        <v>-12</v>
      </c>
    </row>
    <row r="282" spans="2:30" x14ac:dyDescent="0.25">
      <c r="B282" s="1">
        <v>2019</v>
      </c>
      <c r="C282" s="58" t="s">
        <v>150</v>
      </c>
      <c r="D282" s="39">
        <v>3</v>
      </c>
      <c r="E282" s="45">
        <v>6</v>
      </c>
      <c r="F282" s="39">
        <v>0</v>
      </c>
      <c r="G282" s="39">
        <v>3</v>
      </c>
      <c r="W282" s="1">
        <v>2</v>
      </c>
      <c r="X282" s="1">
        <v>0</v>
      </c>
      <c r="Y282" s="1">
        <v>2</v>
      </c>
      <c r="Z282" s="1">
        <f t="shared" si="31"/>
        <v>3</v>
      </c>
      <c r="AA282" s="1">
        <f t="shared" si="33"/>
        <v>1.5</v>
      </c>
      <c r="AB282" s="1">
        <f t="shared" si="32"/>
        <v>9</v>
      </c>
      <c r="AC282" s="1">
        <f t="shared" si="34"/>
        <v>4.5</v>
      </c>
      <c r="AD282" s="1">
        <f t="shared" si="30"/>
        <v>-6</v>
      </c>
    </row>
    <row r="283" spans="2:30" x14ac:dyDescent="0.25">
      <c r="B283" s="1">
        <v>2018</v>
      </c>
      <c r="C283" s="58" t="s">
        <v>101</v>
      </c>
      <c r="D283" s="39">
        <v>5</v>
      </c>
      <c r="E283" s="45">
        <v>10</v>
      </c>
      <c r="F283" s="36" t="s">
        <v>308</v>
      </c>
      <c r="G283" s="36"/>
      <c r="H283" s="39">
        <v>1</v>
      </c>
      <c r="I283" s="39">
        <v>4</v>
      </c>
      <c r="J283" s="18"/>
      <c r="K283" s="18"/>
      <c r="L283" s="18"/>
      <c r="M283" s="18"/>
      <c r="W283" s="18">
        <v>2</v>
      </c>
      <c r="X283" s="18">
        <v>0</v>
      </c>
      <c r="Y283" s="18">
        <v>2</v>
      </c>
      <c r="Z283" s="18">
        <f>D283+H283</f>
        <v>6</v>
      </c>
      <c r="AA283" s="18">
        <f t="shared" si="33"/>
        <v>3</v>
      </c>
      <c r="AB283" s="18">
        <f>E283+I283</f>
        <v>14</v>
      </c>
      <c r="AC283" s="18">
        <f t="shared" si="34"/>
        <v>7</v>
      </c>
      <c r="AD283" s="1">
        <f t="shared" si="30"/>
        <v>-8</v>
      </c>
    </row>
    <row r="284" spans="2:30" x14ac:dyDescent="0.25">
      <c r="B284" s="1">
        <v>2018</v>
      </c>
      <c r="C284" s="58" t="s">
        <v>155</v>
      </c>
      <c r="D284" s="63">
        <v>0</v>
      </c>
      <c r="E284" s="67">
        <v>0</v>
      </c>
      <c r="F284" s="39">
        <v>9</v>
      </c>
      <c r="G284" s="39">
        <v>12</v>
      </c>
      <c r="H284" s="18"/>
      <c r="I284" s="18"/>
      <c r="J284" s="18"/>
      <c r="K284" s="18"/>
      <c r="L284" s="18"/>
      <c r="M284" s="18"/>
      <c r="W284" s="18">
        <v>2</v>
      </c>
      <c r="X284" s="18">
        <v>0</v>
      </c>
      <c r="Y284" s="18">
        <v>2</v>
      </c>
      <c r="Z284" s="18">
        <f>D284+F284</f>
        <v>9</v>
      </c>
      <c r="AA284" s="18">
        <f t="shared" si="33"/>
        <v>4.5</v>
      </c>
      <c r="AB284" s="18">
        <f>E284+G284</f>
        <v>12</v>
      </c>
      <c r="AC284" s="18">
        <f t="shared" si="34"/>
        <v>6</v>
      </c>
      <c r="AD284" s="1">
        <f t="shared" si="30"/>
        <v>-3</v>
      </c>
    </row>
    <row r="285" spans="2:30" x14ac:dyDescent="0.25">
      <c r="B285" s="1">
        <v>2018</v>
      </c>
      <c r="C285" s="58" t="s">
        <v>149</v>
      </c>
      <c r="D285" s="39">
        <v>7</v>
      </c>
      <c r="E285" s="45">
        <v>16</v>
      </c>
      <c r="F285" s="39">
        <v>1</v>
      </c>
      <c r="G285" s="39">
        <v>11</v>
      </c>
      <c r="H285" s="18"/>
      <c r="I285" s="18"/>
      <c r="J285" s="18"/>
      <c r="K285" s="18"/>
      <c r="L285" s="18"/>
      <c r="M285" s="18"/>
      <c r="W285" s="18">
        <v>2</v>
      </c>
      <c r="X285" s="18">
        <v>0</v>
      </c>
      <c r="Y285" s="18">
        <v>2</v>
      </c>
      <c r="Z285" s="18">
        <f>D285+F285</f>
        <v>8</v>
      </c>
      <c r="AA285" s="18">
        <f t="shared" si="33"/>
        <v>4</v>
      </c>
      <c r="AB285" s="18">
        <f>E285+G285</f>
        <v>27</v>
      </c>
      <c r="AC285" s="18">
        <f t="shared" si="34"/>
        <v>13.5</v>
      </c>
      <c r="AD285" s="1">
        <f t="shared" si="30"/>
        <v>-19</v>
      </c>
    </row>
    <row r="286" spans="2:30" x14ac:dyDescent="0.25">
      <c r="B286" s="1">
        <v>2018</v>
      </c>
      <c r="C286" s="58" t="s">
        <v>146</v>
      </c>
      <c r="D286" s="39">
        <v>0</v>
      </c>
      <c r="E286" s="45">
        <v>3</v>
      </c>
      <c r="F286" s="39">
        <v>7</v>
      </c>
      <c r="G286" s="39">
        <v>10</v>
      </c>
      <c r="H286" s="18"/>
      <c r="I286" s="18"/>
      <c r="J286" s="18"/>
      <c r="K286" s="18"/>
      <c r="L286" s="18"/>
      <c r="M286" s="18"/>
      <c r="W286" s="18">
        <v>2</v>
      </c>
      <c r="X286" s="18">
        <v>0</v>
      </c>
      <c r="Y286" s="18">
        <v>2</v>
      </c>
      <c r="Z286" s="18">
        <f>D286+F286</f>
        <v>7</v>
      </c>
      <c r="AA286" s="18">
        <f t="shared" si="33"/>
        <v>3.5</v>
      </c>
      <c r="AB286" s="18">
        <f>E286+G286</f>
        <v>13</v>
      </c>
      <c r="AC286" s="18">
        <f t="shared" si="34"/>
        <v>6.5</v>
      </c>
      <c r="AD286" s="1">
        <f t="shared" si="30"/>
        <v>-6</v>
      </c>
    </row>
    <row r="287" spans="2:30" x14ac:dyDescent="0.25">
      <c r="B287" s="1">
        <v>2018</v>
      </c>
      <c r="C287" s="58" t="s">
        <v>147</v>
      </c>
      <c r="D287" s="39">
        <v>0</v>
      </c>
      <c r="E287" s="45">
        <v>13</v>
      </c>
      <c r="F287" s="39">
        <v>4</v>
      </c>
      <c r="G287" s="39">
        <v>5</v>
      </c>
      <c r="H287" s="18"/>
      <c r="I287" s="18"/>
      <c r="J287" s="18"/>
      <c r="K287" s="18"/>
      <c r="L287" s="18"/>
      <c r="M287" s="18"/>
      <c r="W287" s="18">
        <v>2</v>
      </c>
      <c r="X287" s="18">
        <v>0</v>
      </c>
      <c r="Y287" s="18">
        <v>2</v>
      </c>
      <c r="Z287" s="18">
        <f>D287+F287</f>
        <v>4</v>
      </c>
      <c r="AA287" s="18">
        <f t="shared" si="33"/>
        <v>2</v>
      </c>
      <c r="AB287" s="18">
        <f>E287+G287</f>
        <v>18</v>
      </c>
      <c r="AC287" s="18">
        <f t="shared" si="34"/>
        <v>9</v>
      </c>
      <c r="AD287" s="1">
        <f t="shared" si="30"/>
        <v>-14</v>
      </c>
    </row>
    <row r="288" spans="2:30" x14ac:dyDescent="0.25">
      <c r="B288" s="1">
        <v>2018</v>
      </c>
      <c r="C288" s="58" t="s">
        <v>153</v>
      </c>
      <c r="D288" s="39">
        <v>2</v>
      </c>
      <c r="E288" s="45">
        <v>4</v>
      </c>
      <c r="F288" s="39">
        <v>1</v>
      </c>
      <c r="G288" s="39">
        <v>3</v>
      </c>
      <c r="H288" s="18"/>
      <c r="I288" s="18"/>
      <c r="J288" s="18"/>
      <c r="K288" s="18"/>
      <c r="L288" s="18"/>
      <c r="M288" s="18"/>
      <c r="W288" s="18">
        <v>2</v>
      </c>
      <c r="X288" s="18">
        <v>0</v>
      </c>
      <c r="Y288" s="18">
        <v>2</v>
      </c>
      <c r="Z288" s="18">
        <f>D288+F288</f>
        <v>3</v>
      </c>
      <c r="AA288" s="18">
        <f t="shared" si="33"/>
        <v>1.5</v>
      </c>
      <c r="AB288" s="18">
        <f>E288+G288</f>
        <v>7</v>
      </c>
      <c r="AC288" s="18">
        <f t="shared" si="34"/>
        <v>3.5</v>
      </c>
      <c r="AD288" s="1">
        <f t="shared" si="30"/>
        <v>-4</v>
      </c>
    </row>
    <row r="289" spans="2:30" x14ac:dyDescent="0.25">
      <c r="B289" s="1">
        <v>2017</v>
      </c>
      <c r="C289" s="58" t="s">
        <v>153</v>
      </c>
      <c r="D289" s="39">
        <v>5</v>
      </c>
      <c r="E289" s="45">
        <v>15</v>
      </c>
      <c r="F289" s="36" t="s">
        <v>308</v>
      </c>
      <c r="G289" s="36"/>
      <c r="H289" s="39">
        <v>0</v>
      </c>
      <c r="I289" s="39">
        <v>9</v>
      </c>
      <c r="W289" s="18">
        <v>2</v>
      </c>
      <c r="X289" s="18">
        <v>0</v>
      </c>
      <c r="Y289" s="18">
        <v>2</v>
      </c>
      <c r="Z289" s="18">
        <f>D289+H289</f>
        <v>5</v>
      </c>
      <c r="AA289" s="18">
        <f t="shared" si="33"/>
        <v>2.5</v>
      </c>
      <c r="AB289" s="18">
        <f>E289+I289</f>
        <v>24</v>
      </c>
      <c r="AC289" s="18">
        <f t="shared" si="34"/>
        <v>12</v>
      </c>
      <c r="AD289" s="1">
        <f t="shared" si="30"/>
        <v>-19</v>
      </c>
    </row>
    <row r="290" spans="2:30" x14ac:dyDescent="0.25">
      <c r="B290" s="1">
        <v>2017</v>
      </c>
      <c r="C290" s="58" t="s">
        <v>234</v>
      </c>
      <c r="D290" s="39">
        <v>1</v>
      </c>
      <c r="E290" s="45">
        <v>2</v>
      </c>
      <c r="F290" s="39">
        <v>3</v>
      </c>
      <c r="G290" s="39">
        <v>4</v>
      </c>
      <c r="W290" s="18">
        <v>2</v>
      </c>
      <c r="X290" s="18">
        <v>0</v>
      </c>
      <c r="Y290" s="18">
        <v>2</v>
      </c>
      <c r="Z290" s="18">
        <f t="shared" ref="Z290:Z299" si="35">D290+F290</f>
        <v>4</v>
      </c>
      <c r="AA290" s="18">
        <f t="shared" si="33"/>
        <v>2</v>
      </c>
      <c r="AB290" s="18">
        <f t="shared" ref="AB290:AB299" si="36">E290+G290</f>
        <v>6</v>
      </c>
      <c r="AC290" s="18">
        <f t="shared" si="34"/>
        <v>3</v>
      </c>
      <c r="AD290" s="1">
        <f t="shared" si="30"/>
        <v>-2</v>
      </c>
    </row>
    <row r="291" spans="2:30" x14ac:dyDescent="0.25">
      <c r="B291" s="1">
        <v>2017</v>
      </c>
      <c r="C291" s="58" t="s">
        <v>230</v>
      </c>
      <c r="D291" s="39">
        <v>3</v>
      </c>
      <c r="E291" s="45">
        <v>9</v>
      </c>
      <c r="F291" s="39">
        <v>3</v>
      </c>
      <c r="G291" s="39">
        <v>5</v>
      </c>
      <c r="W291" s="18">
        <v>2</v>
      </c>
      <c r="X291" s="18">
        <v>0</v>
      </c>
      <c r="Y291" s="18">
        <v>2</v>
      </c>
      <c r="Z291" s="18">
        <f t="shared" si="35"/>
        <v>6</v>
      </c>
      <c r="AA291" s="18">
        <f t="shared" si="33"/>
        <v>3</v>
      </c>
      <c r="AB291" s="18">
        <f t="shared" si="36"/>
        <v>14</v>
      </c>
      <c r="AC291" s="18">
        <f t="shared" si="34"/>
        <v>7</v>
      </c>
      <c r="AD291" s="1">
        <f t="shared" si="30"/>
        <v>-8</v>
      </c>
    </row>
    <row r="292" spans="2:30" x14ac:dyDescent="0.25">
      <c r="B292" s="1">
        <v>2017</v>
      </c>
      <c r="C292" s="58" t="s">
        <v>280</v>
      </c>
      <c r="D292" s="39">
        <v>1</v>
      </c>
      <c r="E292" s="45">
        <v>4</v>
      </c>
      <c r="F292" s="39">
        <v>1</v>
      </c>
      <c r="G292" s="39">
        <v>4</v>
      </c>
      <c r="W292" s="18">
        <v>2</v>
      </c>
      <c r="X292" s="18">
        <v>0</v>
      </c>
      <c r="Y292" s="18">
        <v>2</v>
      </c>
      <c r="Z292" s="18">
        <f t="shared" si="35"/>
        <v>2</v>
      </c>
      <c r="AA292" s="18">
        <f t="shared" si="33"/>
        <v>1</v>
      </c>
      <c r="AB292" s="18">
        <f t="shared" si="36"/>
        <v>8</v>
      </c>
      <c r="AC292" s="18">
        <f t="shared" si="34"/>
        <v>4</v>
      </c>
      <c r="AD292" s="1">
        <f t="shared" si="30"/>
        <v>-6</v>
      </c>
    </row>
    <row r="293" spans="2:30" x14ac:dyDescent="0.25">
      <c r="B293" s="1">
        <v>2017</v>
      </c>
      <c r="C293" s="58" t="s">
        <v>49</v>
      </c>
      <c r="D293" s="39">
        <v>0</v>
      </c>
      <c r="E293" s="45">
        <v>6</v>
      </c>
      <c r="F293" s="39">
        <v>2</v>
      </c>
      <c r="G293" s="39">
        <v>5</v>
      </c>
      <c r="W293" s="18">
        <v>2</v>
      </c>
      <c r="X293" s="18">
        <v>0</v>
      </c>
      <c r="Y293" s="18">
        <v>2</v>
      </c>
      <c r="Z293" s="18">
        <f t="shared" si="35"/>
        <v>2</v>
      </c>
      <c r="AA293" s="18">
        <f t="shared" si="33"/>
        <v>1</v>
      </c>
      <c r="AB293" s="18">
        <f t="shared" si="36"/>
        <v>11</v>
      </c>
      <c r="AC293" s="18">
        <f t="shared" si="34"/>
        <v>5.5</v>
      </c>
      <c r="AD293" s="1">
        <f t="shared" si="30"/>
        <v>-9</v>
      </c>
    </row>
    <row r="294" spans="2:30" x14ac:dyDescent="0.25">
      <c r="B294" s="1">
        <v>2017</v>
      </c>
      <c r="C294" s="58" t="s">
        <v>269</v>
      </c>
      <c r="D294" s="39">
        <v>3</v>
      </c>
      <c r="E294" s="45">
        <v>5</v>
      </c>
      <c r="F294" s="39">
        <v>3</v>
      </c>
      <c r="G294" s="39">
        <v>10</v>
      </c>
      <c r="W294" s="18">
        <v>2</v>
      </c>
      <c r="X294" s="18">
        <v>0</v>
      </c>
      <c r="Y294" s="18">
        <v>2</v>
      </c>
      <c r="Z294" s="18">
        <f t="shared" si="35"/>
        <v>6</v>
      </c>
      <c r="AA294" s="18">
        <f t="shared" si="33"/>
        <v>3</v>
      </c>
      <c r="AB294" s="18">
        <f t="shared" si="36"/>
        <v>15</v>
      </c>
      <c r="AC294" s="18">
        <f t="shared" si="34"/>
        <v>7.5</v>
      </c>
      <c r="AD294" s="1">
        <f t="shared" si="30"/>
        <v>-9</v>
      </c>
    </row>
    <row r="295" spans="2:30" x14ac:dyDescent="0.25">
      <c r="B295" s="1">
        <v>2016</v>
      </c>
      <c r="C295" s="58" t="s">
        <v>273</v>
      </c>
      <c r="D295" s="39">
        <v>0</v>
      </c>
      <c r="E295" s="45">
        <v>1</v>
      </c>
      <c r="F295" s="39">
        <v>3</v>
      </c>
      <c r="G295" s="39">
        <v>4</v>
      </c>
      <c r="I295" s="18"/>
      <c r="W295" s="1">
        <v>2</v>
      </c>
      <c r="X295" s="1">
        <v>0</v>
      </c>
      <c r="Y295" s="1">
        <v>2</v>
      </c>
      <c r="Z295" s="1">
        <f t="shared" si="35"/>
        <v>3</v>
      </c>
      <c r="AA295" s="1">
        <f t="shared" si="33"/>
        <v>1.5</v>
      </c>
      <c r="AB295" s="1">
        <f t="shared" si="36"/>
        <v>5</v>
      </c>
      <c r="AC295" s="1">
        <f t="shared" si="34"/>
        <v>2.5</v>
      </c>
      <c r="AD295" s="1">
        <f t="shared" si="30"/>
        <v>-2</v>
      </c>
    </row>
    <row r="296" spans="2:30" x14ac:dyDescent="0.25">
      <c r="B296" s="1">
        <v>2016</v>
      </c>
      <c r="C296" s="58" t="s">
        <v>274</v>
      </c>
      <c r="D296" s="39">
        <v>2</v>
      </c>
      <c r="E296" s="45">
        <v>3</v>
      </c>
      <c r="F296" s="39">
        <v>0</v>
      </c>
      <c r="G296" s="39">
        <v>1</v>
      </c>
      <c r="I296" s="18"/>
      <c r="W296" s="1">
        <v>2</v>
      </c>
      <c r="X296" s="1">
        <v>0</v>
      </c>
      <c r="Y296" s="1">
        <v>2</v>
      </c>
      <c r="Z296" s="1">
        <f t="shared" si="35"/>
        <v>2</v>
      </c>
      <c r="AA296" s="1">
        <f t="shared" si="33"/>
        <v>1</v>
      </c>
      <c r="AB296" s="1">
        <f t="shared" si="36"/>
        <v>4</v>
      </c>
      <c r="AC296" s="1">
        <f t="shared" si="34"/>
        <v>2</v>
      </c>
      <c r="AD296" s="1">
        <f t="shared" si="30"/>
        <v>-2</v>
      </c>
    </row>
    <row r="297" spans="2:30" x14ac:dyDescent="0.25">
      <c r="B297" s="1">
        <v>2016</v>
      </c>
      <c r="C297" s="58" t="s">
        <v>275</v>
      </c>
      <c r="D297" s="39">
        <v>5</v>
      </c>
      <c r="E297" s="45">
        <v>6</v>
      </c>
      <c r="F297" s="39">
        <v>2</v>
      </c>
      <c r="G297" s="39">
        <v>4</v>
      </c>
      <c r="I297" s="18"/>
      <c r="W297" s="1">
        <v>2</v>
      </c>
      <c r="X297" s="1">
        <v>0</v>
      </c>
      <c r="Y297" s="1">
        <v>2</v>
      </c>
      <c r="Z297" s="1">
        <f t="shared" si="35"/>
        <v>7</v>
      </c>
      <c r="AA297" s="1">
        <f t="shared" si="33"/>
        <v>3.5</v>
      </c>
      <c r="AB297" s="1">
        <f t="shared" si="36"/>
        <v>10</v>
      </c>
      <c r="AC297" s="1">
        <f t="shared" si="34"/>
        <v>5</v>
      </c>
      <c r="AD297" s="1">
        <f t="shared" si="30"/>
        <v>-3</v>
      </c>
    </row>
    <row r="298" spans="2:30" x14ac:dyDescent="0.25">
      <c r="B298" s="1">
        <v>2016</v>
      </c>
      <c r="C298" s="58" t="s">
        <v>284</v>
      </c>
      <c r="D298" s="39">
        <v>3</v>
      </c>
      <c r="E298" s="45">
        <v>4</v>
      </c>
      <c r="F298" s="39">
        <v>0</v>
      </c>
      <c r="G298" s="39">
        <v>9</v>
      </c>
      <c r="I298" s="18"/>
      <c r="W298" s="1">
        <v>2</v>
      </c>
      <c r="X298" s="1">
        <v>0</v>
      </c>
      <c r="Y298" s="1">
        <v>2</v>
      </c>
      <c r="Z298" s="1">
        <f t="shared" si="35"/>
        <v>3</v>
      </c>
      <c r="AA298" s="1">
        <f t="shared" si="33"/>
        <v>1.5</v>
      </c>
      <c r="AB298" s="1">
        <f t="shared" si="36"/>
        <v>13</v>
      </c>
      <c r="AC298" s="1">
        <f t="shared" si="34"/>
        <v>6.5</v>
      </c>
      <c r="AD298" s="1">
        <f t="shared" si="30"/>
        <v>-10</v>
      </c>
    </row>
    <row r="299" spans="2:30" x14ac:dyDescent="0.25">
      <c r="B299" s="1">
        <v>2016</v>
      </c>
      <c r="C299" s="58" t="s">
        <v>276</v>
      </c>
      <c r="D299" s="39">
        <v>2</v>
      </c>
      <c r="E299" s="45">
        <v>7</v>
      </c>
      <c r="F299" s="39">
        <v>7</v>
      </c>
      <c r="G299" s="39">
        <v>9</v>
      </c>
      <c r="H299" s="18"/>
      <c r="I299" s="18"/>
      <c r="W299" s="1">
        <v>2</v>
      </c>
      <c r="X299" s="1">
        <v>0</v>
      </c>
      <c r="Y299" s="1">
        <v>2</v>
      </c>
      <c r="Z299" s="1">
        <f t="shared" si="35"/>
        <v>9</v>
      </c>
      <c r="AA299" s="1">
        <f t="shared" si="33"/>
        <v>4.5</v>
      </c>
      <c r="AB299" s="1">
        <f t="shared" si="36"/>
        <v>16</v>
      </c>
      <c r="AC299" s="1">
        <f t="shared" si="34"/>
        <v>8</v>
      </c>
      <c r="AD299" s="1">
        <f t="shared" si="30"/>
        <v>-7</v>
      </c>
    </row>
    <row r="300" spans="2:30" x14ac:dyDescent="0.25">
      <c r="B300" s="1">
        <v>2015</v>
      </c>
      <c r="C300" s="58" t="s">
        <v>230</v>
      </c>
      <c r="D300" s="39">
        <v>0</v>
      </c>
      <c r="E300" s="45">
        <v>9</v>
      </c>
      <c r="F300" s="36" t="s">
        <v>308</v>
      </c>
      <c r="G300" s="36"/>
      <c r="H300" s="39">
        <v>2</v>
      </c>
      <c r="I300" s="39">
        <v>3</v>
      </c>
      <c r="W300" s="18">
        <v>2</v>
      </c>
      <c r="X300" s="18">
        <v>0</v>
      </c>
      <c r="Y300" s="18">
        <v>2</v>
      </c>
      <c r="Z300" s="18">
        <f>D300+H300</f>
        <v>2</v>
      </c>
      <c r="AA300" s="18">
        <f t="shared" si="33"/>
        <v>1</v>
      </c>
      <c r="AB300" s="18">
        <f>E300+I300</f>
        <v>12</v>
      </c>
      <c r="AC300" s="18">
        <f t="shared" si="34"/>
        <v>6</v>
      </c>
      <c r="AD300" s="1">
        <f t="shared" si="30"/>
        <v>-10</v>
      </c>
    </row>
    <row r="301" spans="2:30" x14ac:dyDescent="0.25">
      <c r="B301" s="1">
        <v>2015</v>
      </c>
      <c r="C301" s="58" t="s">
        <v>275</v>
      </c>
      <c r="D301" s="39">
        <v>0</v>
      </c>
      <c r="E301" s="45">
        <v>6</v>
      </c>
      <c r="F301" s="39">
        <v>2</v>
      </c>
      <c r="G301" s="39">
        <v>5</v>
      </c>
      <c r="W301" s="18">
        <v>2</v>
      </c>
      <c r="X301" s="18">
        <v>0</v>
      </c>
      <c r="Y301" s="18">
        <v>2</v>
      </c>
      <c r="Z301" s="18">
        <f>D301+F301</f>
        <v>2</v>
      </c>
      <c r="AA301" s="18">
        <f t="shared" si="33"/>
        <v>1</v>
      </c>
      <c r="AB301" s="18">
        <f t="shared" ref="AB301:AB307" si="37">E301+G301</f>
        <v>11</v>
      </c>
      <c r="AC301" s="18">
        <f t="shared" si="34"/>
        <v>5.5</v>
      </c>
      <c r="AD301" s="1">
        <f t="shared" si="30"/>
        <v>-9</v>
      </c>
    </row>
    <row r="302" spans="2:30" x14ac:dyDescent="0.25">
      <c r="B302" s="1">
        <v>2015</v>
      </c>
      <c r="C302" s="58" t="s">
        <v>278</v>
      </c>
      <c r="D302" s="39">
        <v>5</v>
      </c>
      <c r="E302" s="45">
        <v>14</v>
      </c>
      <c r="F302" s="39">
        <v>1</v>
      </c>
      <c r="G302" s="39">
        <v>5</v>
      </c>
      <c r="W302" s="18">
        <v>2</v>
      </c>
      <c r="X302" s="18">
        <v>0</v>
      </c>
      <c r="Y302" s="18">
        <v>2</v>
      </c>
      <c r="Z302" s="18">
        <f>D302+F302</f>
        <v>6</v>
      </c>
      <c r="AA302" s="18">
        <f t="shared" si="33"/>
        <v>3</v>
      </c>
      <c r="AB302" s="18">
        <f t="shared" si="37"/>
        <v>19</v>
      </c>
      <c r="AC302" s="18">
        <f t="shared" si="34"/>
        <v>9.5</v>
      </c>
      <c r="AD302" s="1">
        <f t="shared" si="30"/>
        <v>-13</v>
      </c>
    </row>
    <row r="303" spans="2:30" x14ac:dyDescent="0.25">
      <c r="B303" s="1">
        <v>2015</v>
      </c>
      <c r="C303" s="58" t="s">
        <v>189</v>
      </c>
      <c r="D303" s="39">
        <v>4</v>
      </c>
      <c r="E303" s="45">
        <v>5</v>
      </c>
      <c r="F303" s="39">
        <v>3</v>
      </c>
      <c r="G303" s="39">
        <v>4</v>
      </c>
      <c r="W303" s="18">
        <v>2</v>
      </c>
      <c r="X303" s="18">
        <v>0</v>
      </c>
      <c r="Y303" s="18">
        <v>2</v>
      </c>
      <c r="Z303" s="18">
        <f>D303+G303</f>
        <v>8</v>
      </c>
      <c r="AA303" s="18">
        <f t="shared" ref="AA303:AA334" si="38">Z303/W303</f>
        <v>4</v>
      </c>
      <c r="AB303" s="18">
        <f t="shared" si="37"/>
        <v>9</v>
      </c>
      <c r="AC303" s="18">
        <f t="shared" ref="AC303:AC334" si="39">AB303/W303</f>
        <v>4.5</v>
      </c>
      <c r="AD303" s="1">
        <f t="shared" si="30"/>
        <v>-1</v>
      </c>
    </row>
    <row r="304" spans="2:30" x14ac:dyDescent="0.25">
      <c r="B304" s="1">
        <v>2015</v>
      </c>
      <c r="C304" s="58" t="s">
        <v>58</v>
      </c>
      <c r="D304" s="39">
        <v>2</v>
      </c>
      <c r="E304" s="45">
        <v>17</v>
      </c>
      <c r="F304" s="39">
        <v>5</v>
      </c>
      <c r="G304" s="39">
        <v>7</v>
      </c>
      <c r="W304" s="18">
        <v>2</v>
      </c>
      <c r="X304" s="18">
        <v>0</v>
      </c>
      <c r="Y304" s="18">
        <v>2</v>
      </c>
      <c r="Z304" s="18">
        <f>D304+F304</f>
        <v>7</v>
      </c>
      <c r="AA304" s="18">
        <f t="shared" si="38"/>
        <v>3.5</v>
      </c>
      <c r="AB304" s="18">
        <f t="shared" si="37"/>
        <v>24</v>
      </c>
      <c r="AC304" s="18">
        <f t="shared" si="39"/>
        <v>12</v>
      </c>
      <c r="AD304" s="1">
        <f t="shared" si="30"/>
        <v>-17</v>
      </c>
    </row>
    <row r="305" spans="2:30" x14ac:dyDescent="0.25">
      <c r="B305" s="1">
        <v>2015</v>
      </c>
      <c r="C305" s="58" t="s">
        <v>108</v>
      </c>
      <c r="D305" s="39">
        <v>2</v>
      </c>
      <c r="E305" s="45">
        <v>7</v>
      </c>
      <c r="F305" s="39">
        <v>0</v>
      </c>
      <c r="G305" s="39">
        <v>2</v>
      </c>
      <c r="W305" s="18">
        <v>2</v>
      </c>
      <c r="X305" s="18">
        <v>0</v>
      </c>
      <c r="Y305" s="18">
        <v>2</v>
      </c>
      <c r="Z305" s="18">
        <f>D305+F305</f>
        <v>2</v>
      </c>
      <c r="AA305" s="18">
        <f t="shared" si="38"/>
        <v>1</v>
      </c>
      <c r="AB305" s="18">
        <f t="shared" si="37"/>
        <v>9</v>
      </c>
      <c r="AC305" s="18">
        <f t="shared" si="39"/>
        <v>4.5</v>
      </c>
      <c r="AD305" s="1">
        <f t="shared" si="30"/>
        <v>-7</v>
      </c>
    </row>
    <row r="306" spans="2:30" x14ac:dyDescent="0.25">
      <c r="B306" s="1">
        <v>2014</v>
      </c>
      <c r="C306" s="58" t="s">
        <v>229</v>
      </c>
      <c r="D306" s="39">
        <v>0</v>
      </c>
      <c r="E306" s="45">
        <v>10</v>
      </c>
      <c r="F306" s="39">
        <v>0</v>
      </c>
      <c r="G306" s="39">
        <v>10</v>
      </c>
      <c r="J306" s="18"/>
      <c r="K306" s="18"/>
      <c r="L306" s="18"/>
      <c r="M306" s="20"/>
      <c r="W306" s="18">
        <v>2</v>
      </c>
      <c r="X306" s="18">
        <v>0</v>
      </c>
      <c r="Y306" s="18">
        <v>2</v>
      </c>
      <c r="Z306" s="18">
        <f>D306+F306</f>
        <v>0</v>
      </c>
      <c r="AA306" s="18">
        <f t="shared" si="38"/>
        <v>0</v>
      </c>
      <c r="AB306" s="18">
        <f t="shared" si="37"/>
        <v>20</v>
      </c>
      <c r="AC306" s="18">
        <f t="shared" si="39"/>
        <v>10</v>
      </c>
      <c r="AD306" s="1">
        <f t="shared" si="30"/>
        <v>-20</v>
      </c>
    </row>
    <row r="307" spans="2:30" x14ac:dyDescent="0.25">
      <c r="B307" s="1">
        <v>2014</v>
      </c>
      <c r="C307" s="58" t="s">
        <v>359</v>
      </c>
      <c r="D307" s="39">
        <v>3</v>
      </c>
      <c r="E307" s="45">
        <v>4</v>
      </c>
      <c r="F307" s="39">
        <v>1</v>
      </c>
      <c r="G307" s="39">
        <v>7</v>
      </c>
      <c r="J307" s="18"/>
      <c r="K307" s="18"/>
      <c r="L307" s="18"/>
      <c r="M307" s="20"/>
      <c r="W307" s="18">
        <v>2</v>
      </c>
      <c r="X307" s="18">
        <v>0</v>
      </c>
      <c r="Y307" s="18">
        <v>2</v>
      </c>
      <c r="Z307" s="18">
        <f>D307+F307</f>
        <v>4</v>
      </c>
      <c r="AA307" s="18">
        <f t="shared" si="38"/>
        <v>2</v>
      </c>
      <c r="AB307" s="18">
        <f t="shared" si="37"/>
        <v>11</v>
      </c>
      <c r="AC307" s="18">
        <f t="shared" si="39"/>
        <v>5.5</v>
      </c>
      <c r="AD307" s="1">
        <f t="shared" si="30"/>
        <v>-7</v>
      </c>
    </row>
    <row r="308" spans="2:30" x14ac:dyDescent="0.25">
      <c r="B308" s="1">
        <v>2014</v>
      </c>
      <c r="C308" s="58" t="s">
        <v>360</v>
      </c>
      <c r="D308" s="39">
        <v>4</v>
      </c>
      <c r="E308" s="45">
        <v>5</v>
      </c>
      <c r="F308" s="36" t="s">
        <v>308</v>
      </c>
      <c r="G308" s="36"/>
      <c r="H308" s="39">
        <v>0</v>
      </c>
      <c r="I308" s="39">
        <v>7</v>
      </c>
      <c r="J308" s="18"/>
      <c r="K308" s="18"/>
      <c r="L308" s="18"/>
      <c r="M308" s="20"/>
      <c r="W308" s="18">
        <v>2</v>
      </c>
      <c r="X308" s="18">
        <v>0</v>
      </c>
      <c r="Y308" s="18">
        <v>2</v>
      </c>
      <c r="Z308" s="18">
        <f>D308+H308</f>
        <v>4</v>
      </c>
      <c r="AA308" s="18">
        <f t="shared" si="38"/>
        <v>2</v>
      </c>
      <c r="AB308" s="18">
        <f>E308+I308</f>
        <v>12</v>
      </c>
      <c r="AC308" s="18">
        <f t="shared" si="39"/>
        <v>6</v>
      </c>
      <c r="AD308" s="1">
        <f t="shared" si="30"/>
        <v>-8</v>
      </c>
    </row>
    <row r="309" spans="2:30" x14ac:dyDescent="0.25">
      <c r="B309" s="1">
        <v>2014</v>
      </c>
      <c r="C309" s="58" t="s">
        <v>230</v>
      </c>
      <c r="D309" s="39">
        <v>0</v>
      </c>
      <c r="E309" s="45">
        <v>4</v>
      </c>
      <c r="F309" s="39">
        <v>0</v>
      </c>
      <c r="G309" s="39">
        <v>18</v>
      </c>
      <c r="J309" s="18"/>
      <c r="K309" s="18"/>
      <c r="L309" s="18"/>
      <c r="M309" s="20"/>
      <c r="W309" s="18">
        <v>2</v>
      </c>
      <c r="X309" s="18">
        <v>0</v>
      </c>
      <c r="Y309" s="18">
        <v>2</v>
      </c>
      <c r="Z309" s="18">
        <f t="shared" ref="Z309:Z334" si="40">D309+F309</f>
        <v>0</v>
      </c>
      <c r="AA309" s="18">
        <f t="shared" si="38"/>
        <v>0</v>
      </c>
      <c r="AB309" s="18">
        <f t="shared" ref="AB309:AB329" si="41">E309+G309</f>
        <v>22</v>
      </c>
      <c r="AC309" s="18">
        <f t="shared" si="39"/>
        <v>11</v>
      </c>
      <c r="AD309" s="1">
        <f t="shared" si="30"/>
        <v>-22</v>
      </c>
    </row>
    <row r="310" spans="2:30" x14ac:dyDescent="0.25">
      <c r="B310" s="1">
        <v>2014</v>
      </c>
      <c r="C310" s="58" t="s">
        <v>354</v>
      </c>
      <c r="D310" s="39">
        <v>1</v>
      </c>
      <c r="E310" s="45">
        <v>2</v>
      </c>
      <c r="F310" s="39">
        <v>3</v>
      </c>
      <c r="G310" s="39">
        <v>1</v>
      </c>
      <c r="J310" s="18"/>
      <c r="K310" s="18"/>
      <c r="W310" s="18">
        <v>2</v>
      </c>
      <c r="X310" s="18">
        <v>0</v>
      </c>
      <c r="Y310" s="18">
        <v>2</v>
      </c>
      <c r="Z310" s="18">
        <f t="shared" si="40"/>
        <v>4</v>
      </c>
      <c r="AA310" s="18">
        <f t="shared" si="38"/>
        <v>2</v>
      </c>
      <c r="AB310" s="18">
        <f t="shared" si="41"/>
        <v>3</v>
      </c>
      <c r="AC310" s="18">
        <f t="shared" si="39"/>
        <v>1.5</v>
      </c>
      <c r="AD310" s="1">
        <f t="shared" si="30"/>
        <v>1</v>
      </c>
    </row>
    <row r="311" spans="2:30" x14ac:dyDescent="0.25">
      <c r="B311" s="1">
        <v>2014</v>
      </c>
      <c r="C311" s="58" t="s">
        <v>355</v>
      </c>
      <c r="D311" s="69">
        <v>4</v>
      </c>
      <c r="E311" s="61">
        <v>12</v>
      </c>
      <c r="F311" s="69">
        <v>4</v>
      </c>
      <c r="G311" s="69">
        <v>7</v>
      </c>
      <c r="J311" s="18"/>
      <c r="K311" s="18"/>
      <c r="W311" s="1">
        <v>2</v>
      </c>
      <c r="X311" s="1">
        <v>0</v>
      </c>
      <c r="Y311" s="1">
        <v>2</v>
      </c>
      <c r="Z311" s="18">
        <f t="shared" si="40"/>
        <v>8</v>
      </c>
      <c r="AA311" s="18">
        <f t="shared" si="38"/>
        <v>4</v>
      </c>
      <c r="AB311" s="18">
        <f t="shared" si="41"/>
        <v>19</v>
      </c>
      <c r="AC311" s="18">
        <f t="shared" si="39"/>
        <v>9.5</v>
      </c>
      <c r="AD311" s="1">
        <f t="shared" si="30"/>
        <v>-11</v>
      </c>
    </row>
    <row r="312" spans="2:30" x14ac:dyDescent="0.25">
      <c r="B312" s="1">
        <v>2013</v>
      </c>
      <c r="C312" s="58" t="s">
        <v>227</v>
      </c>
      <c r="D312" s="39">
        <v>2</v>
      </c>
      <c r="E312" s="45">
        <v>5</v>
      </c>
      <c r="F312" s="39">
        <v>2</v>
      </c>
      <c r="G312" s="39">
        <v>4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W312" s="18">
        <v>2</v>
      </c>
      <c r="X312" s="18">
        <v>0</v>
      </c>
      <c r="Y312" s="18">
        <v>2</v>
      </c>
      <c r="Z312" s="18">
        <f t="shared" si="40"/>
        <v>4</v>
      </c>
      <c r="AA312" s="18">
        <f t="shared" si="38"/>
        <v>2</v>
      </c>
      <c r="AB312" s="18">
        <f t="shared" si="41"/>
        <v>9</v>
      </c>
      <c r="AC312" s="18">
        <f t="shared" si="39"/>
        <v>4.5</v>
      </c>
      <c r="AD312" s="1">
        <f t="shared" si="30"/>
        <v>-5</v>
      </c>
    </row>
    <row r="313" spans="2:30" x14ac:dyDescent="0.25">
      <c r="B313" s="1">
        <v>2013</v>
      </c>
      <c r="C313" s="58" t="s">
        <v>49</v>
      </c>
      <c r="D313" s="39">
        <v>2</v>
      </c>
      <c r="E313" s="45">
        <v>6</v>
      </c>
      <c r="F313" s="39">
        <v>3</v>
      </c>
      <c r="G313" s="39">
        <v>9</v>
      </c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W313" s="18">
        <v>2</v>
      </c>
      <c r="X313" s="18">
        <v>0</v>
      </c>
      <c r="Y313" s="18">
        <v>2</v>
      </c>
      <c r="Z313" s="18">
        <f t="shared" si="40"/>
        <v>5</v>
      </c>
      <c r="AA313" s="18">
        <f t="shared" si="38"/>
        <v>2.5</v>
      </c>
      <c r="AB313" s="18">
        <f t="shared" si="41"/>
        <v>15</v>
      </c>
      <c r="AC313" s="18">
        <f t="shared" si="39"/>
        <v>7.5</v>
      </c>
      <c r="AD313" s="1">
        <f t="shared" si="30"/>
        <v>-10</v>
      </c>
    </row>
    <row r="314" spans="2:30" x14ac:dyDescent="0.25">
      <c r="B314" s="1">
        <v>2013</v>
      </c>
      <c r="C314" s="58" t="s">
        <v>285</v>
      </c>
      <c r="D314" s="39">
        <v>6</v>
      </c>
      <c r="E314" s="45">
        <v>11</v>
      </c>
      <c r="F314" s="39">
        <v>2</v>
      </c>
      <c r="G314" s="39">
        <v>4</v>
      </c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W314" s="18">
        <v>2</v>
      </c>
      <c r="X314" s="18">
        <v>0</v>
      </c>
      <c r="Y314" s="18">
        <v>2</v>
      </c>
      <c r="Z314" s="18">
        <f t="shared" si="40"/>
        <v>8</v>
      </c>
      <c r="AA314" s="18">
        <f t="shared" si="38"/>
        <v>4</v>
      </c>
      <c r="AB314" s="18">
        <f t="shared" si="41"/>
        <v>15</v>
      </c>
      <c r="AC314" s="18">
        <f t="shared" si="39"/>
        <v>7.5</v>
      </c>
      <c r="AD314" s="1">
        <f t="shared" si="30"/>
        <v>-7</v>
      </c>
    </row>
    <row r="315" spans="2:30" x14ac:dyDescent="0.25">
      <c r="B315" s="1">
        <v>2013</v>
      </c>
      <c r="C315" s="58" t="s">
        <v>212</v>
      </c>
      <c r="D315" s="39">
        <v>2</v>
      </c>
      <c r="E315" s="45">
        <v>5</v>
      </c>
      <c r="F315" s="39">
        <v>2</v>
      </c>
      <c r="G315" s="39">
        <v>7</v>
      </c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W315" s="18">
        <v>2</v>
      </c>
      <c r="X315" s="18">
        <v>0</v>
      </c>
      <c r="Y315" s="18">
        <v>2</v>
      </c>
      <c r="Z315" s="18">
        <f t="shared" si="40"/>
        <v>4</v>
      </c>
      <c r="AA315" s="18">
        <f t="shared" si="38"/>
        <v>2</v>
      </c>
      <c r="AB315" s="18">
        <f t="shared" si="41"/>
        <v>12</v>
      </c>
      <c r="AC315" s="18">
        <f t="shared" si="39"/>
        <v>6</v>
      </c>
      <c r="AD315" s="1">
        <f t="shared" si="30"/>
        <v>-8</v>
      </c>
    </row>
    <row r="316" spans="2:30" x14ac:dyDescent="0.25">
      <c r="B316" s="1">
        <v>2013</v>
      </c>
      <c r="C316" s="58" t="s">
        <v>250</v>
      </c>
      <c r="D316" s="39">
        <v>4</v>
      </c>
      <c r="E316" s="45">
        <v>7</v>
      </c>
      <c r="F316" s="39">
        <v>1</v>
      </c>
      <c r="G316" s="39">
        <v>10</v>
      </c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W316" s="18">
        <v>2</v>
      </c>
      <c r="X316" s="18">
        <v>0</v>
      </c>
      <c r="Y316" s="18">
        <v>2</v>
      </c>
      <c r="Z316" s="18">
        <f t="shared" si="40"/>
        <v>5</v>
      </c>
      <c r="AA316" s="18">
        <f t="shared" si="38"/>
        <v>2.5</v>
      </c>
      <c r="AB316" s="18">
        <f t="shared" si="41"/>
        <v>17</v>
      </c>
      <c r="AC316" s="18">
        <f t="shared" si="39"/>
        <v>8.5</v>
      </c>
      <c r="AD316" s="1">
        <f t="shared" si="30"/>
        <v>-12</v>
      </c>
    </row>
    <row r="317" spans="2:30" x14ac:dyDescent="0.25">
      <c r="B317" s="1">
        <v>2013</v>
      </c>
      <c r="C317" s="58" t="s">
        <v>230</v>
      </c>
      <c r="D317" s="39">
        <v>1</v>
      </c>
      <c r="E317" s="45">
        <v>5</v>
      </c>
      <c r="F317" s="39">
        <v>1</v>
      </c>
      <c r="G317" s="39">
        <v>7</v>
      </c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W317" s="18">
        <v>2</v>
      </c>
      <c r="X317" s="18">
        <v>0</v>
      </c>
      <c r="Y317" s="18">
        <v>2</v>
      </c>
      <c r="Z317" s="18">
        <f t="shared" si="40"/>
        <v>2</v>
      </c>
      <c r="AA317" s="18">
        <f t="shared" si="38"/>
        <v>1</v>
      </c>
      <c r="AB317" s="18">
        <f t="shared" si="41"/>
        <v>12</v>
      </c>
      <c r="AC317" s="18">
        <f t="shared" si="39"/>
        <v>6</v>
      </c>
      <c r="AD317" s="1">
        <f t="shared" si="30"/>
        <v>-10</v>
      </c>
    </row>
    <row r="318" spans="2:30" x14ac:dyDescent="0.25">
      <c r="B318" s="1">
        <v>2012</v>
      </c>
      <c r="C318" s="72" t="s">
        <v>237</v>
      </c>
      <c r="D318" s="39">
        <v>4</v>
      </c>
      <c r="E318" s="45">
        <v>13</v>
      </c>
      <c r="F318" s="39">
        <v>2</v>
      </c>
      <c r="G318" s="39">
        <v>4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W318" s="18">
        <v>2</v>
      </c>
      <c r="X318" s="18">
        <v>0</v>
      </c>
      <c r="Y318" s="18">
        <v>2</v>
      </c>
      <c r="Z318" s="18">
        <f t="shared" si="40"/>
        <v>6</v>
      </c>
      <c r="AA318" s="18">
        <f t="shared" si="38"/>
        <v>3</v>
      </c>
      <c r="AB318" s="18">
        <f t="shared" si="41"/>
        <v>17</v>
      </c>
      <c r="AC318" s="18">
        <f t="shared" si="39"/>
        <v>8.5</v>
      </c>
      <c r="AD318" s="1">
        <f t="shared" si="30"/>
        <v>-11</v>
      </c>
    </row>
    <row r="319" spans="2:30" x14ac:dyDescent="0.25">
      <c r="B319" s="1">
        <v>2012</v>
      </c>
      <c r="C319" s="72" t="s">
        <v>212</v>
      </c>
      <c r="D319" s="39">
        <v>2</v>
      </c>
      <c r="E319" s="45">
        <v>6</v>
      </c>
      <c r="F319" s="39">
        <v>2</v>
      </c>
      <c r="G319" s="39">
        <v>5</v>
      </c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W319" s="18">
        <v>2</v>
      </c>
      <c r="X319" s="18">
        <v>0</v>
      </c>
      <c r="Y319" s="18">
        <v>2</v>
      </c>
      <c r="Z319" s="18">
        <f t="shared" si="40"/>
        <v>4</v>
      </c>
      <c r="AA319" s="18">
        <f t="shared" si="38"/>
        <v>2</v>
      </c>
      <c r="AB319" s="18">
        <f t="shared" si="41"/>
        <v>11</v>
      </c>
      <c r="AC319" s="18">
        <f t="shared" si="39"/>
        <v>5.5</v>
      </c>
      <c r="AD319" s="1">
        <f t="shared" si="30"/>
        <v>-7</v>
      </c>
    </row>
    <row r="320" spans="2:30" x14ac:dyDescent="0.25">
      <c r="B320" s="1">
        <v>2012</v>
      </c>
      <c r="C320" s="72" t="s">
        <v>58</v>
      </c>
      <c r="D320" s="39">
        <v>2</v>
      </c>
      <c r="E320" s="45">
        <v>6</v>
      </c>
      <c r="F320" s="39">
        <v>7</v>
      </c>
      <c r="G320" s="39">
        <v>17</v>
      </c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W320" s="18">
        <v>2</v>
      </c>
      <c r="X320" s="18">
        <v>0</v>
      </c>
      <c r="Y320" s="18">
        <v>2</v>
      </c>
      <c r="Z320" s="18">
        <f t="shared" si="40"/>
        <v>9</v>
      </c>
      <c r="AA320" s="18">
        <f t="shared" si="38"/>
        <v>4.5</v>
      </c>
      <c r="AB320" s="18">
        <f t="shared" si="41"/>
        <v>23</v>
      </c>
      <c r="AC320" s="18">
        <f t="shared" si="39"/>
        <v>11.5</v>
      </c>
      <c r="AD320" s="1">
        <f t="shared" si="30"/>
        <v>-14</v>
      </c>
    </row>
    <row r="321" spans="2:30" x14ac:dyDescent="0.25">
      <c r="B321" s="1">
        <v>2012</v>
      </c>
      <c r="C321" s="72" t="s">
        <v>250</v>
      </c>
      <c r="D321" s="39">
        <v>6</v>
      </c>
      <c r="E321" s="45">
        <v>7</v>
      </c>
      <c r="F321" s="39">
        <v>6</v>
      </c>
      <c r="G321" s="39">
        <v>10</v>
      </c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W321" s="18">
        <v>2</v>
      </c>
      <c r="X321" s="18">
        <v>0</v>
      </c>
      <c r="Y321" s="18">
        <v>2</v>
      </c>
      <c r="Z321" s="18">
        <f t="shared" si="40"/>
        <v>12</v>
      </c>
      <c r="AA321" s="18">
        <f t="shared" si="38"/>
        <v>6</v>
      </c>
      <c r="AB321" s="18">
        <f t="shared" si="41"/>
        <v>17</v>
      </c>
      <c r="AC321" s="18">
        <f t="shared" si="39"/>
        <v>8.5</v>
      </c>
      <c r="AD321" s="1">
        <f t="shared" si="30"/>
        <v>-5</v>
      </c>
    </row>
    <row r="322" spans="2:30" x14ac:dyDescent="0.25">
      <c r="B322" s="1">
        <v>2012</v>
      </c>
      <c r="C322" s="72" t="s">
        <v>230</v>
      </c>
      <c r="D322" s="39">
        <v>2</v>
      </c>
      <c r="E322" s="45">
        <v>12</v>
      </c>
      <c r="F322" s="39">
        <v>10</v>
      </c>
      <c r="G322" s="39">
        <v>12</v>
      </c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W322" s="18">
        <v>2</v>
      </c>
      <c r="X322" s="18">
        <v>0</v>
      </c>
      <c r="Y322" s="18">
        <v>2</v>
      </c>
      <c r="Z322" s="18">
        <f t="shared" si="40"/>
        <v>12</v>
      </c>
      <c r="AA322" s="18">
        <f t="shared" si="38"/>
        <v>6</v>
      </c>
      <c r="AB322" s="18">
        <f t="shared" si="41"/>
        <v>24</v>
      </c>
      <c r="AC322" s="18">
        <f t="shared" si="39"/>
        <v>12</v>
      </c>
      <c r="AD322" s="1">
        <f t="shared" si="30"/>
        <v>-12</v>
      </c>
    </row>
    <row r="323" spans="2:30" x14ac:dyDescent="0.25">
      <c r="B323" s="1">
        <v>2012</v>
      </c>
      <c r="C323" s="72" t="s">
        <v>51</v>
      </c>
      <c r="D323" s="39">
        <v>3</v>
      </c>
      <c r="E323" s="45">
        <v>4</v>
      </c>
      <c r="F323" s="39">
        <v>3</v>
      </c>
      <c r="G323" s="39">
        <v>8</v>
      </c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W323" s="18">
        <v>2</v>
      </c>
      <c r="X323" s="18">
        <v>0</v>
      </c>
      <c r="Y323" s="18">
        <v>2</v>
      </c>
      <c r="Z323" s="18">
        <f t="shared" si="40"/>
        <v>6</v>
      </c>
      <c r="AA323" s="18">
        <f t="shared" si="38"/>
        <v>3</v>
      </c>
      <c r="AB323" s="18">
        <f t="shared" si="41"/>
        <v>12</v>
      </c>
      <c r="AC323" s="18">
        <f t="shared" si="39"/>
        <v>6</v>
      </c>
      <c r="AD323" s="1">
        <f t="shared" si="30"/>
        <v>-6</v>
      </c>
    </row>
    <row r="324" spans="2:30" x14ac:dyDescent="0.25">
      <c r="B324" s="1">
        <v>2011</v>
      </c>
      <c r="C324" s="58" t="s">
        <v>232</v>
      </c>
      <c r="D324" s="39">
        <v>4</v>
      </c>
      <c r="E324" s="45">
        <v>5</v>
      </c>
      <c r="F324" s="39">
        <v>2</v>
      </c>
      <c r="G324" s="39">
        <v>9</v>
      </c>
      <c r="H324" s="33"/>
      <c r="I324" s="33"/>
      <c r="W324" s="18">
        <v>2</v>
      </c>
      <c r="X324" s="18">
        <v>0</v>
      </c>
      <c r="Y324" s="18">
        <v>2</v>
      </c>
      <c r="Z324" s="18">
        <f t="shared" si="40"/>
        <v>6</v>
      </c>
      <c r="AA324" s="18">
        <f t="shared" si="38"/>
        <v>3</v>
      </c>
      <c r="AB324" s="18">
        <f t="shared" si="41"/>
        <v>14</v>
      </c>
      <c r="AC324" s="18">
        <f t="shared" si="39"/>
        <v>7</v>
      </c>
      <c r="AD324" s="1">
        <f t="shared" si="30"/>
        <v>-8</v>
      </c>
    </row>
    <row r="325" spans="2:30" x14ac:dyDescent="0.25">
      <c r="B325" s="1">
        <v>2011</v>
      </c>
      <c r="C325" s="58" t="s">
        <v>285</v>
      </c>
      <c r="D325" s="39">
        <v>7</v>
      </c>
      <c r="E325" s="45">
        <v>9</v>
      </c>
      <c r="F325" s="39">
        <v>1</v>
      </c>
      <c r="G325" s="39">
        <v>12</v>
      </c>
      <c r="J325" s="33"/>
      <c r="K325" s="33"/>
      <c r="W325" s="18">
        <v>2</v>
      </c>
      <c r="X325" s="18">
        <v>0</v>
      </c>
      <c r="Y325" s="18">
        <v>2</v>
      </c>
      <c r="Z325" s="18">
        <f t="shared" si="40"/>
        <v>8</v>
      </c>
      <c r="AA325" s="18">
        <f t="shared" si="38"/>
        <v>4</v>
      </c>
      <c r="AB325" s="18">
        <f t="shared" si="41"/>
        <v>21</v>
      </c>
      <c r="AC325" s="18">
        <f t="shared" si="39"/>
        <v>10.5</v>
      </c>
      <c r="AD325" s="1">
        <f t="shared" si="30"/>
        <v>-13</v>
      </c>
    </row>
    <row r="326" spans="2:30" x14ac:dyDescent="0.25">
      <c r="B326" s="1">
        <v>2011</v>
      </c>
      <c r="C326" s="58" t="s">
        <v>230</v>
      </c>
      <c r="D326" s="39">
        <v>1</v>
      </c>
      <c r="E326" s="45">
        <v>4</v>
      </c>
      <c r="F326" s="39">
        <v>2</v>
      </c>
      <c r="G326" s="39">
        <v>6</v>
      </c>
      <c r="W326" s="18">
        <v>2</v>
      </c>
      <c r="X326" s="18">
        <v>0</v>
      </c>
      <c r="Y326" s="18">
        <v>2</v>
      </c>
      <c r="Z326" s="18">
        <f t="shared" si="40"/>
        <v>3</v>
      </c>
      <c r="AA326" s="18">
        <f t="shared" si="38"/>
        <v>1.5</v>
      </c>
      <c r="AB326" s="18">
        <f t="shared" si="41"/>
        <v>10</v>
      </c>
      <c r="AC326" s="18">
        <f t="shared" si="39"/>
        <v>5</v>
      </c>
      <c r="AD326" s="1">
        <f t="shared" ref="AD326:AD347" si="42">Z326-AB326</f>
        <v>-7</v>
      </c>
    </row>
    <row r="327" spans="2:30" x14ac:dyDescent="0.25">
      <c r="B327" s="1">
        <v>2011</v>
      </c>
      <c r="C327" s="58" t="s">
        <v>228</v>
      </c>
      <c r="D327" s="39">
        <v>4</v>
      </c>
      <c r="E327" s="45">
        <v>7</v>
      </c>
      <c r="F327" s="39">
        <v>1</v>
      </c>
      <c r="G327" s="39">
        <v>5</v>
      </c>
      <c r="W327" s="18">
        <v>2</v>
      </c>
      <c r="X327" s="18">
        <v>0</v>
      </c>
      <c r="Y327" s="18">
        <v>2</v>
      </c>
      <c r="Z327" s="18">
        <f t="shared" si="40"/>
        <v>5</v>
      </c>
      <c r="AA327" s="18">
        <f t="shared" si="38"/>
        <v>2.5</v>
      </c>
      <c r="AB327" s="18">
        <f t="shared" si="41"/>
        <v>12</v>
      </c>
      <c r="AC327" s="18">
        <f t="shared" si="39"/>
        <v>6</v>
      </c>
      <c r="AD327" s="1">
        <f t="shared" si="42"/>
        <v>-7</v>
      </c>
    </row>
    <row r="328" spans="2:30" x14ac:dyDescent="0.25">
      <c r="B328" s="1">
        <v>2011</v>
      </c>
      <c r="C328" s="58" t="s">
        <v>233</v>
      </c>
      <c r="D328" s="39">
        <v>0</v>
      </c>
      <c r="E328" s="45">
        <v>1</v>
      </c>
      <c r="F328" s="39">
        <v>3</v>
      </c>
      <c r="G328" s="39">
        <v>4</v>
      </c>
      <c r="W328" s="18">
        <v>2</v>
      </c>
      <c r="X328" s="18">
        <v>0</v>
      </c>
      <c r="Y328" s="18">
        <v>2</v>
      </c>
      <c r="Z328" s="18">
        <f t="shared" si="40"/>
        <v>3</v>
      </c>
      <c r="AA328" s="18">
        <f t="shared" si="38"/>
        <v>1.5</v>
      </c>
      <c r="AB328" s="18">
        <f t="shared" si="41"/>
        <v>5</v>
      </c>
      <c r="AC328" s="18">
        <f t="shared" si="39"/>
        <v>2.5</v>
      </c>
      <c r="AD328" s="1">
        <f t="shared" si="42"/>
        <v>-2</v>
      </c>
    </row>
    <row r="329" spans="2:30" x14ac:dyDescent="0.25">
      <c r="B329" s="1">
        <v>2011</v>
      </c>
      <c r="C329" s="58" t="s">
        <v>51</v>
      </c>
      <c r="D329" s="39">
        <v>2</v>
      </c>
      <c r="E329" s="45">
        <v>4</v>
      </c>
      <c r="F329" s="39">
        <v>0</v>
      </c>
      <c r="G329" s="39">
        <v>3</v>
      </c>
      <c r="J329" s="33"/>
      <c r="K329" s="33"/>
      <c r="W329" s="18">
        <v>2</v>
      </c>
      <c r="X329" s="18">
        <v>0</v>
      </c>
      <c r="Y329" s="18">
        <v>2</v>
      </c>
      <c r="Z329" s="18">
        <f t="shared" si="40"/>
        <v>2</v>
      </c>
      <c r="AA329" s="18">
        <f t="shared" si="38"/>
        <v>1</v>
      </c>
      <c r="AB329" s="18">
        <f t="shared" si="41"/>
        <v>7</v>
      </c>
      <c r="AC329" s="18">
        <f t="shared" si="39"/>
        <v>3.5</v>
      </c>
      <c r="AD329" s="1">
        <f t="shared" si="42"/>
        <v>-5</v>
      </c>
    </row>
    <row r="330" spans="2:30" x14ac:dyDescent="0.25">
      <c r="B330" s="1">
        <v>2010</v>
      </c>
      <c r="C330" s="58" t="s">
        <v>228</v>
      </c>
      <c r="D330" s="39">
        <v>0</v>
      </c>
      <c r="E330" s="45">
        <v>4</v>
      </c>
      <c r="F330" s="39">
        <v>5</v>
      </c>
      <c r="G330" s="39">
        <v>7</v>
      </c>
      <c r="H330" s="18"/>
      <c r="I330" s="18"/>
      <c r="W330" s="18">
        <v>2</v>
      </c>
      <c r="X330" s="18">
        <v>0</v>
      </c>
      <c r="Y330" s="18">
        <v>2</v>
      </c>
      <c r="Z330" s="1">
        <f t="shared" si="40"/>
        <v>5</v>
      </c>
      <c r="AA330" s="1">
        <f t="shared" si="38"/>
        <v>2.5</v>
      </c>
      <c r="AB330" s="1">
        <v>11</v>
      </c>
      <c r="AC330" s="1">
        <f t="shared" si="39"/>
        <v>5.5</v>
      </c>
      <c r="AD330" s="1">
        <f t="shared" si="42"/>
        <v>-6</v>
      </c>
    </row>
    <row r="331" spans="2:30" x14ac:dyDescent="0.25">
      <c r="B331" s="1">
        <v>2010</v>
      </c>
      <c r="C331" s="58" t="s">
        <v>57</v>
      </c>
      <c r="D331" s="39">
        <v>1</v>
      </c>
      <c r="E331" s="45">
        <v>12</v>
      </c>
      <c r="F331" s="39">
        <v>7</v>
      </c>
      <c r="G331" s="39">
        <v>17</v>
      </c>
      <c r="H331" s="18"/>
      <c r="I331" s="18"/>
      <c r="W331" s="18">
        <v>2</v>
      </c>
      <c r="X331" s="18">
        <v>0</v>
      </c>
      <c r="Y331" s="18">
        <v>2</v>
      </c>
      <c r="Z331" s="1">
        <f t="shared" si="40"/>
        <v>8</v>
      </c>
      <c r="AA331" s="1">
        <f t="shared" si="38"/>
        <v>4</v>
      </c>
      <c r="AB331" s="1">
        <v>29</v>
      </c>
      <c r="AC331" s="1">
        <f t="shared" si="39"/>
        <v>14.5</v>
      </c>
      <c r="AD331" s="1">
        <f t="shared" si="42"/>
        <v>-21</v>
      </c>
    </row>
    <row r="332" spans="2:30" x14ac:dyDescent="0.25">
      <c r="B332" s="1">
        <v>2010</v>
      </c>
      <c r="C332" s="58" t="s">
        <v>233</v>
      </c>
      <c r="D332" s="39">
        <v>2</v>
      </c>
      <c r="E332" s="45">
        <v>10</v>
      </c>
      <c r="F332" s="39">
        <v>1</v>
      </c>
      <c r="G332" s="39">
        <v>2</v>
      </c>
      <c r="H332" s="18"/>
      <c r="I332" s="18"/>
      <c r="W332" s="18">
        <v>2</v>
      </c>
      <c r="X332" s="18">
        <v>0</v>
      </c>
      <c r="Y332" s="18">
        <v>2</v>
      </c>
      <c r="Z332" s="1">
        <f t="shared" si="40"/>
        <v>3</v>
      </c>
      <c r="AA332" s="1">
        <f t="shared" si="38"/>
        <v>1.5</v>
      </c>
      <c r="AB332" s="1">
        <v>12</v>
      </c>
      <c r="AC332" s="1">
        <f t="shared" si="39"/>
        <v>6</v>
      </c>
      <c r="AD332" s="1">
        <f t="shared" si="42"/>
        <v>-9</v>
      </c>
    </row>
    <row r="333" spans="2:30" x14ac:dyDescent="0.25">
      <c r="B333" s="1">
        <v>2010</v>
      </c>
      <c r="C333" s="58" t="s">
        <v>155</v>
      </c>
      <c r="D333" s="39">
        <v>2</v>
      </c>
      <c r="E333" s="45">
        <v>3</v>
      </c>
      <c r="F333" s="39">
        <v>0</v>
      </c>
      <c r="G333" s="39">
        <v>1</v>
      </c>
      <c r="H333" s="18"/>
      <c r="I333" s="18"/>
      <c r="W333" s="18">
        <v>2</v>
      </c>
      <c r="X333" s="18">
        <v>0</v>
      </c>
      <c r="Y333" s="18">
        <v>2</v>
      </c>
      <c r="Z333" s="1">
        <f t="shared" si="40"/>
        <v>2</v>
      </c>
      <c r="AA333" s="1">
        <f t="shared" si="38"/>
        <v>1</v>
      </c>
      <c r="AB333" s="1">
        <v>4</v>
      </c>
      <c r="AC333" s="1">
        <f t="shared" si="39"/>
        <v>2</v>
      </c>
      <c r="AD333" s="1">
        <f t="shared" si="42"/>
        <v>-2</v>
      </c>
    </row>
    <row r="334" spans="2:30" x14ac:dyDescent="0.25">
      <c r="B334" s="1">
        <v>2010</v>
      </c>
      <c r="C334" s="58" t="s">
        <v>234</v>
      </c>
      <c r="D334" s="39">
        <v>6</v>
      </c>
      <c r="E334" s="45">
        <v>7</v>
      </c>
      <c r="F334" s="39">
        <v>1</v>
      </c>
      <c r="G334" s="39">
        <v>3</v>
      </c>
      <c r="H334" s="18"/>
      <c r="I334" s="18"/>
      <c r="W334" s="18">
        <v>2</v>
      </c>
      <c r="X334" s="18">
        <v>0</v>
      </c>
      <c r="Y334" s="18">
        <v>2</v>
      </c>
      <c r="Z334" s="1">
        <f t="shared" si="40"/>
        <v>7</v>
      </c>
      <c r="AA334" s="1">
        <f t="shared" si="38"/>
        <v>3.5</v>
      </c>
      <c r="AB334" s="1">
        <v>10</v>
      </c>
      <c r="AC334" s="1">
        <f t="shared" si="39"/>
        <v>5</v>
      </c>
      <c r="AD334" s="1">
        <f t="shared" si="42"/>
        <v>-3</v>
      </c>
    </row>
    <row r="335" spans="2:30" x14ac:dyDescent="0.25">
      <c r="B335" s="1">
        <v>2010</v>
      </c>
      <c r="C335" s="58" t="s">
        <v>189</v>
      </c>
      <c r="D335" s="39">
        <v>2</v>
      </c>
      <c r="E335" s="45">
        <v>3</v>
      </c>
      <c r="F335" s="36" t="s">
        <v>308</v>
      </c>
      <c r="G335" s="40"/>
      <c r="H335" s="39">
        <v>0</v>
      </c>
      <c r="I335" s="39">
        <v>11</v>
      </c>
      <c r="W335" s="18">
        <v>2</v>
      </c>
      <c r="X335" s="18">
        <v>0</v>
      </c>
      <c r="Y335" s="18">
        <v>2</v>
      </c>
      <c r="Z335" s="1">
        <v>2</v>
      </c>
      <c r="AA335" s="1">
        <f t="shared" ref="AA335:AA347" si="43">Z335/W335</f>
        <v>1</v>
      </c>
      <c r="AB335" s="1">
        <v>14</v>
      </c>
      <c r="AC335" s="1">
        <f t="shared" ref="AC335:AC347" si="44">AB335/W335</f>
        <v>7</v>
      </c>
      <c r="AD335" s="1">
        <f t="shared" si="42"/>
        <v>-12</v>
      </c>
    </row>
    <row r="336" spans="2:30" x14ac:dyDescent="0.25">
      <c r="B336" s="1">
        <v>2010</v>
      </c>
      <c r="C336" s="58" t="s">
        <v>108</v>
      </c>
      <c r="D336" s="39">
        <v>2</v>
      </c>
      <c r="E336" s="45">
        <v>7</v>
      </c>
      <c r="F336" s="39">
        <v>2</v>
      </c>
      <c r="G336" s="39">
        <v>12</v>
      </c>
      <c r="H336" s="18"/>
      <c r="I336" s="19"/>
      <c r="W336" s="18">
        <v>2</v>
      </c>
      <c r="X336" s="18">
        <v>0</v>
      </c>
      <c r="Y336" s="18">
        <v>2</v>
      </c>
      <c r="Z336" s="1">
        <f t="shared" ref="Z336:Z341" si="45">D336+F336</f>
        <v>4</v>
      </c>
      <c r="AA336" s="1">
        <f t="shared" si="43"/>
        <v>2</v>
      </c>
      <c r="AB336" s="1">
        <v>19</v>
      </c>
      <c r="AC336" s="1">
        <f t="shared" si="44"/>
        <v>9.5</v>
      </c>
      <c r="AD336" s="1">
        <f t="shared" si="42"/>
        <v>-15</v>
      </c>
    </row>
    <row r="337" spans="2:30" x14ac:dyDescent="0.25">
      <c r="B337" s="1">
        <v>2009</v>
      </c>
      <c r="C337" s="58" t="s">
        <v>357</v>
      </c>
      <c r="D337" s="39">
        <v>3</v>
      </c>
      <c r="E337" s="45">
        <v>9</v>
      </c>
      <c r="F337" s="39">
        <v>2</v>
      </c>
      <c r="G337" s="39">
        <v>4</v>
      </c>
      <c r="H337" s="18"/>
      <c r="I337" s="18"/>
      <c r="J337" s="18"/>
      <c r="K337" s="18"/>
      <c r="W337" s="1">
        <v>1</v>
      </c>
      <c r="X337" s="1">
        <v>0</v>
      </c>
      <c r="Y337" s="1">
        <v>2</v>
      </c>
      <c r="Z337" s="1">
        <f t="shared" si="45"/>
        <v>5</v>
      </c>
      <c r="AA337" s="1">
        <f t="shared" si="43"/>
        <v>5</v>
      </c>
      <c r="AB337" s="1">
        <f>E337+G337</f>
        <v>13</v>
      </c>
      <c r="AC337" s="1">
        <f t="shared" si="44"/>
        <v>13</v>
      </c>
      <c r="AD337" s="1">
        <f t="shared" si="42"/>
        <v>-8</v>
      </c>
    </row>
    <row r="338" spans="2:30" x14ac:dyDescent="0.25">
      <c r="B338" s="1">
        <v>2009</v>
      </c>
      <c r="C338" s="58" t="s">
        <v>223</v>
      </c>
      <c r="D338" s="39">
        <v>3</v>
      </c>
      <c r="E338" s="45">
        <v>9</v>
      </c>
      <c r="F338" s="39">
        <v>2</v>
      </c>
      <c r="G338" s="39">
        <v>14</v>
      </c>
      <c r="H338" s="18"/>
      <c r="I338" s="18"/>
      <c r="J338" s="18"/>
      <c r="K338" s="18"/>
      <c r="W338" s="1">
        <v>1</v>
      </c>
      <c r="X338" s="1">
        <v>0</v>
      </c>
      <c r="Y338" s="1">
        <v>2</v>
      </c>
      <c r="Z338" s="1">
        <f t="shared" si="45"/>
        <v>5</v>
      </c>
      <c r="AA338" s="1">
        <f t="shared" si="43"/>
        <v>5</v>
      </c>
      <c r="AB338" s="1">
        <f>E338+G338</f>
        <v>23</v>
      </c>
      <c r="AC338" s="1">
        <f t="shared" si="44"/>
        <v>23</v>
      </c>
      <c r="AD338" s="1">
        <f t="shared" si="42"/>
        <v>-18</v>
      </c>
    </row>
    <row r="339" spans="2:30" x14ac:dyDescent="0.25">
      <c r="B339" s="1">
        <v>2009</v>
      </c>
      <c r="C339" s="58" t="s">
        <v>234</v>
      </c>
      <c r="D339" s="39">
        <v>5</v>
      </c>
      <c r="E339" s="45">
        <v>9</v>
      </c>
      <c r="F339" s="39">
        <v>1</v>
      </c>
      <c r="G339" s="39">
        <v>5</v>
      </c>
      <c r="H339" s="18"/>
      <c r="I339" s="18"/>
      <c r="J339" s="18"/>
      <c r="K339" s="18"/>
      <c r="W339" s="1">
        <v>1</v>
      </c>
      <c r="X339" s="1">
        <v>0</v>
      </c>
      <c r="Y339" s="1">
        <v>2</v>
      </c>
      <c r="Z339" s="1">
        <f t="shared" si="45"/>
        <v>6</v>
      </c>
      <c r="AA339" s="1">
        <f t="shared" si="43"/>
        <v>6</v>
      </c>
      <c r="AB339" s="1">
        <f>E339+G339</f>
        <v>14</v>
      </c>
      <c r="AC339" s="1">
        <f t="shared" si="44"/>
        <v>14</v>
      </c>
      <c r="AD339" s="1">
        <f t="shared" si="42"/>
        <v>-8</v>
      </c>
    </row>
    <row r="340" spans="2:30" x14ac:dyDescent="0.25">
      <c r="B340" s="1">
        <v>2009</v>
      </c>
      <c r="C340" s="58" t="s">
        <v>189</v>
      </c>
      <c r="D340" s="39">
        <v>4</v>
      </c>
      <c r="E340" s="45">
        <v>5</v>
      </c>
      <c r="F340" s="39">
        <v>0</v>
      </c>
      <c r="G340" s="39">
        <v>2</v>
      </c>
      <c r="H340" s="18"/>
      <c r="I340" s="18"/>
      <c r="J340" s="18"/>
      <c r="K340" s="18"/>
      <c r="W340" s="1">
        <v>1</v>
      </c>
      <c r="X340" s="1">
        <v>0</v>
      </c>
      <c r="Y340" s="1">
        <v>2</v>
      </c>
      <c r="Z340" s="1">
        <f t="shared" si="45"/>
        <v>4</v>
      </c>
      <c r="AA340" s="1">
        <f t="shared" si="43"/>
        <v>4</v>
      </c>
      <c r="AB340" s="1">
        <f>E340+G340</f>
        <v>7</v>
      </c>
      <c r="AC340" s="1">
        <f t="shared" si="44"/>
        <v>7</v>
      </c>
      <c r="AD340" s="1">
        <f t="shared" si="42"/>
        <v>-3</v>
      </c>
    </row>
    <row r="341" spans="2:30" x14ac:dyDescent="0.25">
      <c r="B341" s="1">
        <v>2009</v>
      </c>
      <c r="C341" s="58" t="s">
        <v>209</v>
      </c>
      <c r="D341" s="39">
        <v>0</v>
      </c>
      <c r="E341" s="45">
        <v>1</v>
      </c>
      <c r="F341" s="39">
        <v>3</v>
      </c>
      <c r="G341" s="39">
        <v>4</v>
      </c>
      <c r="H341" s="18"/>
      <c r="I341" s="18"/>
      <c r="J341" s="18"/>
      <c r="K341" s="18"/>
      <c r="W341" s="1">
        <v>1</v>
      </c>
      <c r="X341" s="1">
        <v>0</v>
      </c>
      <c r="Y341" s="1">
        <v>2</v>
      </c>
      <c r="Z341" s="1">
        <f t="shared" si="45"/>
        <v>3</v>
      </c>
      <c r="AA341" s="1">
        <f t="shared" si="43"/>
        <v>3</v>
      </c>
      <c r="AB341" s="1">
        <f>E341+G341</f>
        <v>5</v>
      </c>
      <c r="AC341" s="1">
        <f t="shared" si="44"/>
        <v>5</v>
      </c>
      <c r="AD341" s="1">
        <f t="shared" si="42"/>
        <v>-2</v>
      </c>
    </row>
    <row r="342" spans="2:30" x14ac:dyDescent="0.25">
      <c r="B342" s="1">
        <v>2005</v>
      </c>
      <c r="C342" s="58" t="s">
        <v>318</v>
      </c>
      <c r="D342" s="39">
        <v>0</v>
      </c>
      <c r="E342" s="45">
        <v>2</v>
      </c>
      <c r="F342" s="36" t="s">
        <v>309</v>
      </c>
      <c r="G342" s="40"/>
      <c r="H342" s="39">
        <v>3</v>
      </c>
      <c r="I342" s="39">
        <v>4</v>
      </c>
      <c r="W342" s="18">
        <v>3</v>
      </c>
      <c r="X342" s="18">
        <v>0</v>
      </c>
      <c r="Y342" s="18">
        <v>2</v>
      </c>
      <c r="Z342" s="18">
        <f>D342+H342</f>
        <v>3</v>
      </c>
      <c r="AA342" s="20">
        <f t="shared" si="43"/>
        <v>1</v>
      </c>
      <c r="AB342" s="18">
        <f>E342+I342</f>
        <v>6</v>
      </c>
      <c r="AC342" s="20">
        <f t="shared" si="44"/>
        <v>2</v>
      </c>
      <c r="AD342" s="1">
        <f t="shared" si="42"/>
        <v>-3</v>
      </c>
    </row>
    <row r="343" spans="2:30" x14ac:dyDescent="0.25">
      <c r="B343" s="1">
        <v>2005</v>
      </c>
      <c r="C343" s="58" t="s">
        <v>110</v>
      </c>
      <c r="D343" s="39">
        <v>2</v>
      </c>
      <c r="E343" s="45">
        <v>3</v>
      </c>
      <c r="F343" s="39">
        <v>2</v>
      </c>
      <c r="G343" s="39">
        <v>3</v>
      </c>
      <c r="H343" s="18"/>
      <c r="I343" s="18"/>
      <c r="W343" s="18">
        <v>2</v>
      </c>
      <c r="X343" s="18">
        <v>0</v>
      </c>
      <c r="Y343" s="18">
        <v>2</v>
      </c>
      <c r="Z343" s="18">
        <f>D343+F343</f>
        <v>4</v>
      </c>
      <c r="AA343" s="20">
        <f t="shared" si="43"/>
        <v>2</v>
      </c>
      <c r="AB343" s="18">
        <f>E343+G343</f>
        <v>6</v>
      </c>
      <c r="AC343" s="20">
        <f t="shared" si="44"/>
        <v>3</v>
      </c>
      <c r="AD343" s="1">
        <f t="shared" si="42"/>
        <v>-2</v>
      </c>
    </row>
    <row r="344" spans="2:30" x14ac:dyDescent="0.25">
      <c r="B344" s="1">
        <v>2005</v>
      </c>
      <c r="C344" s="58" t="s">
        <v>108</v>
      </c>
      <c r="D344" s="39">
        <v>1</v>
      </c>
      <c r="E344" s="45">
        <v>6</v>
      </c>
      <c r="F344" s="39">
        <v>1</v>
      </c>
      <c r="G344" s="39">
        <v>4</v>
      </c>
      <c r="H344" s="18"/>
      <c r="I344" s="18"/>
      <c r="W344" s="18">
        <v>2</v>
      </c>
      <c r="X344" s="18">
        <v>0</v>
      </c>
      <c r="Y344" s="18">
        <v>2</v>
      </c>
      <c r="Z344" s="18">
        <f>D344+F344</f>
        <v>2</v>
      </c>
      <c r="AA344" s="20">
        <f t="shared" si="43"/>
        <v>1</v>
      </c>
      <c r="AB344" s="18">
        <f>E344+G344</f>
        <v>10</v>
      </c>
      <c r="AC344" s="20">
        <f t="shared" si="44"/>
        <v>5</v>
      </c>
      <c r="AD344" s="1">
        <f t="shared" si="42"/>
        <v>-8</v>
      </c>
    </row>
    <row r="345" spans="2:30" x14ac:dyDescent="0.25">
      <c r="B345" s="1">
        <v>2005</v>
      </c>
      <c r="C345" s="58" t="s">
        <v>146</v>
      </c>
      <c r="D345" s="39">
        <v>2</v>
      </c>
      <c r="E345" s="45">
        <v>4</v>
      </c>
      <c r="F345" s="39">
        <v>4</v>
      </c>
      <c r="G345" s="39">
        <v>5</v>
      </c>
      <c r="H345" s="18"/>
      <c r="I345" s="18"/>
      <c r="W345" s="18">
        <v>2</v>
      </c>
      <c r="X345" s="18">
        <v>0</v>
      </c>
      <c r="Y345" s="18">
        <v>2</v>
      </c>
      <c r="Z345" s="18">
        <f>D345+F345</f>
        <v>6</v>
      </c>
      <c r="AA345" s="20">
        <f t="shared" si="43"/>
        <v>3</v>
      </c>
      <c r="AB345" s="18">
        <f>E345+G345</f>
        <v>9</v>
      </c>
      <c r="AC345" s="20">
        <f t="shared" si="44"/>
        <v>4.5</v>
      </c>
      <c r="AD345" s="1">
        <f t="shared" si="42"/>
        <v>-3</v>
      </c>
    </row>
    <row r="346" spans="2:30" x14ac:dyDescent="0.25">
      <c r="B346" s="1">
        <v>2005</v>
      </c>
      <c r="C346" s="58" t="s">
        <v>52</v>
      </c>
      <c r="D346" s="39">
        <v>0</v>
      </c>
      <c r="E346" s="45">
        <v>10</v>
      </c>
      <c r="F346" s="39">
        <v>1</v>
      </c>
      <c r="G346" s="39">
        <v>2</v>
      </c>
      <c r="H346" s="18"/>
      <c r="I346" s="18"/>
      <c r="W346" s="18">
        <v>2</v>
      </c>
      <c r="X346" s="18">
        <v>0</v>
      </c>
      <c r="Y346" s="18">
        <v>2</v>
      </c>
      <c r="Z346" s="18">
        <f>D346+F346</f>
        <v>1</v>
      </c>
      <c r="AA346" s="20">
        <f t="shared" si="43"/>
        <v>0.5</v>
      </c>
      <c r="AB346" s="18">
        <f>E346+G346</f>
        <v>12</v>
      </c>
      <c r="AC346" s="20">
        <f t="shared" si="44"/>
        <v>6</v>
      </c>
      <c r="AD346" s="1">
        <f t="shared" si="42"/>
        <v>-11</v>
      </c>
    </row>
    <row r="347" spans="2:30" x14ac:dyDescent="0.25">
      <c r="B347" s="1">
        <v>2005</v>
      </c>
      <c r="C347" s="58" t="s">
        <v>147</v>
      </c>
      <c r="D347" s="36" t="s">
        <v>309</v>
      </c>
      <c r="E347" s="49"/>
      <c r="F347" s="39">
        <v>2</v>
      </c>
      <c r="G347" s="39">
        <v>3</v>
      </c>
      <c r="H347" s="39">
        <v>0</v>
      </c>
      <c r="I347" s="39">
        <v>1</v>
      </c>
      <c r="W347" s="18">
        <v>2</v>
      </c>
      <c r="X347" s="18">
        <v>0</v>
      </c>
      <c r="Y347" s="18">
        <v>2</v>
      </c>
      <c r="Z347" s="18">
        <f>F347+H347</f>
        <v>2</v>
      </c>
      <c r="AA347" s="20">
        <f t="shared" si="43"/>
        <v>1</v>
      </c>
      <c r="AB347" s="18">
        <f>G347+I347</f>
        <v>4</v>
      </c>
      <c r="AC347" s="20">
        <f t="shared" si="44"/>
        <v>2</v>
      </c>
      <c r="AD347" s="1">
        <f t="shared" si="42"/>
        <v>-2</v>
      </c>
    </row>
  </sheetData>
  <sortState xmlns:xlrd2="http://schemas.microsoft.com/office/spreadsheetml/2017/richdata2" ref="B19:AD26">
    <sortCondition ref="Y19:Y26"/>
  </sortState>
  <phoneticPr fontId="2" type="noConversion"/>
  <pageMargins left="0.7" right="0.7" top="0.75" bottom="0.75" header="0.3" footer="0.3"/>
  <ignoredErrors>
    <ignoredError sqref="Z48:AB48 Z58:AB63 Z70:AB91 Z94:AB141 Z18 Z6:AB17 Z19:AB32 AA18:AB18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63C99-5768-4EBF-B229-96460D8281E5}">
  <dimension ref="B1:V231"/>
  <sheetViews>
    <sheetView showGridLines="0" workbookViewId="0"/>
  </sheetViews>
  <sheetFormatPr defaultRowHeight="15" x14ac:dyDescent="0.25"/>
  <cols>
    <col min="1" max="1" width="3.5703125" style="1" customWidth="1"/>
    <col min="2" max="2" width="9.140625" style="1"/>
    <col min="3" max="3" width="12.140625" style="1" customWidth="1"/>
    <col min="4" max="4" width="7.140625" style="1" bestFit="1" customWidth="1"/>
    <col min="5" max="5" width="5.28515625" style="1" bestFit="1" customWidth="1"/>
    <col min="6" max="6" width="4.7109375" style="1" bestFit="1" customWidth="1"/>
    <col min="7" max="7" width="4" style="1" bestFit="1" customWidth="1"/>
    <col min="8" max="8" width="7.140625" style="1" bestFit="1" customWidth="1"/>
    <col min="9" max="9" width="5.5703125" style="1" bestFit="1" customWidth="1"/>
    <col min="10" max="10" width="7.42578125" style="1" bestFit="1" customWidth="1"/>
    <col min="11" max="11" width="8.140625" style="1" bestFit="1" customWidth="1"/>
    <col min="12" max="12" width="9.140625" style="1"/>
    <col min="13" max="13" width="5" style="1" customWidth="1"/>
    <col min="14" max="14" width="20.85546875" style="1" customWidth="1"/>
    <col min="15" max="15" width="7.140625" style="1" bestFit="1" customWidth="1"/>
    <col min="16" max="16" width="5.28515625" style="1" bestFit="1" customWidth="1"/>
    <col min="17" max="17" width="4.7109375" style="1" bestFit="1" customWidth="1"/>
    <col min="18" max="18" width="4" style="1" bestFit="1" customWidth="1"/>
    <col min="19" max="19" width="6.85546875" style="1" bestFit="1" customWidth="1"/>
    <col min="20" max="20" width="4" style="1" bestFit="1" customWidth="1"/>
    <col min="21" max="21" width="7.7109375" style="1" bestFit="1" customWidth="1"/>
    <col min="22" max="22" width="8.140625" style="1" bestFit="1" customWidth="1"/>
    <col min="23" max="23" width="9.140625" style="1"/>
    <col min="24" max="24" width="5" style="1" bestFit="1" customWidth="1"/>
    <col min="25" max="25" width="22" style="1" bestFit="1" customWidth="1"/>
    <col min="26" max="26" width="7.140625" style="1" bestFit="1" customWidth="1"/>
    <col min="27" max="27" width="5.28515625" style="1" bestFit="1" customWidth="1"/>
    <col min="28" max="28" width="4.7109375" style="1" bestFit="1" customWidth="1"/>
    <col min="29" max="29" width="3.140625" style="1" bestFit="1" customWidth="1"/>
    <col min="30" max="30" width="6.85546875" style="1" bestFit="1" customWidth="1"/>
    <col min="31" max="31" width="3.42578125" style="1" bestFit="1" customWidth="1"/>
    <col min="32" max="32" width="7.140625" style="1" bestFit="1" customWidth="1"/>
    <col min="33" max="33" width="8.140625" style="1" bestFit="1" customWidth="1"/>
    <col min="34" max="16384" width="9.140625" style="1"/>
  </cols>
  <sheetData>
    <row r="1" spans="2:22" ht="18.75" x14ac:dyDescent="0.3">
      <c r="B1" s="1" t="s">
        <v>288</v>
      </c>
      <c r="L1" s="10" t="s">
        <v>379</v>
      </c>
    </row>
    <row r="2" spans="2:22" x14ac:dyDescent="0.25">
      <c r="L2" s="1" t="s">
        <v>380</v>
      </c>
    </row>
    <row r="5" spans="2:22" x14ac:dyDescent="0.25">
      <c r="B5" s="77"/>
      <c r="C5" s="98" t="s">
        <v>373</v>
      </c>
      <c r="D5" s="98" t="s">
        <v>310</v>
      </c>
      <c r="E5" s="99" t="s">
        <v>159</v>
      </c>
      <c r="F5" s="99" t="s">
        <v>156</v>
      </c>
      <c r="G5" s="99" t="s">
        <v>157</v>
      </c>
      <c r="H5" s="100" t="s">
        <v>161</v>
      </c>
      <c r="I5" s="99" t="s">
        <v>158</v>
      </c>
      <c r="J5" s="100" t="s">
        <v>160</v>
      </c>
      <c r="K5" s="101" t="s">
        <v>162</v>
      </c>
      <c r="M5" s="77"/>
      <c r="N5" s="98" t="s">
        <v>373</v>
      </c>
      <c r="O5" s="98" t="s">
        <v>310</v>
      </c>
      <c r="P5" s="99" t="s">
        <v>159</v>
      </c>
      <c r="Q5" s="99" t="s">
        <v>156</v>
      </c>
      <c r="R5" s="99" t="s">
        <v>157</v>
      </c>
      <c r="S5" s="100" t="s">
        <v>161</v>
      </c>
      <c r="T5" s="99" t="s">
        <v>158</v>
      </c>
      <c r="U5" s="100" t="s">
        <v>160</v>
      </c>
      <c r="V5" s="101" t="s">
        <v>162</v>
      </c>
    </row>
    <row r="6" spans="2:22" x14ac:dyDescent="0.25">
      <c r="B6" s="81">
        <v>2005</v>
      </c>
      <c r="C6" s="32" t="s">
        <v>298</v>
      </c>
      <c r="D6" s="87">
        <v>3</v>
      </c>
      <c r="E6" s="87">
        <v>1</v>
      </c>
      <c r="F6" s="87">
        <v>2</v>
      </c>
      <c r="G6" s="87">
        <v>8</v>
      </c>
      <c r="H6" s="102">
        <v>2.6666666666666665</v>
      </c>
      <c r="I6" s="87">
        <v>9</v>
      </c>
      <c r="J6" s="102">
        <v>3</v>
      </c>
      <c r="K6" s="82">
        <v>-1</v>
      </c>
      <c r="M6" s="28">
        <v>2024</v>
      </c>
      <c r="N6" s="1" t="s">
        <v>145</v>
      </c>
      <c r="O6" s="1">
        <v>7</v>
      </c>
      <c r="P6" s="1">
        <v>6</v>
      </c>
      <c r="Q6" s="1">
        <v>1</v>
      </c>
      <c r="R6" s="1">
        <v>55</v>
      </c>
      <c r="S6" s="23">
        <v>7.8571428571428568</v>
      </c>
      <c r="T6" s="1">
        <v>34</v>
      </c>
      <c r="U6" s="23">
        <v>4.8571428571428568</v>
      </c>
      <c r="V6" s="80">
        <v>21</v>
      </c>
    </row>
    <row r="7" spans="2:22" x14ac:dyDescent="0.25">
      <c r="M7" s="28">
        <v>2023</v>
      </c>
      <c r="N7" s="1" t="s">
        <v>145</v>
      </c>
      <c r="O7" s="1">
        <v>6</v>
      </c>
      <c r="P7" s="1">
        <v>4</v>
      </c>
      <c r="Q7" s="1">
        <v>2</v>
      </c>
      <c r="R7" s="1">
        <v>37</v>
      </c>
      <c r="S7" s="23">
        <v>6.166666666666667</v>
      </c>
      <c r="T7" s="1">
        <v>30</v>
      </c>
      <c r="U7" s="1">
        <v>5</v>
      </c>
      <c r="V7" s="80">
        <v>7</v>
      </c>
    </row>
    <row r="8" spans="2:22" x14ac:dyDescent="0.25">
      <c r="B8" s="77" t="s">
        <v>375</v>
      </c>
      <c r="C8" s="98" t="s">
        <v>373</v>
      </c>
      <c r="D8" s="98" t="s">
        <v>310</v>
      </c>
      <c r="E8" s="99" t="s">
        <v>159</v>
      </c>
      <c r="F8" s="99" t="s">
        <v>156</v>
      </c>
      <c r="G8" s="99" t="s">
        <v>157</v>
      </c>
      <c r="H8" s="100" t="s">
        <v>161</v>
      </c>
      <c r="I8" s="99" t="s">
        <v>158</v>
      </c>
      <c r="J8" s="100" t="s">
        <v>160</v>
      </c>
      <c r="K8" s="101" t="s">
        <v>162</v>
      </c>
      <c r="M8" s="28">
        <v>2022</v>
      </c>
      <c r="N8" s="1" t="s">
        <v>145</v>
      </c>
      <c r="O8" s="1">
        <v>5</v>
      </c>
      <c r="P8" s="1">
        <v>3</v>
      </c>
      <c r="Q8" s="1">
        <v>2</v>
      </c>
      <c r="R8" s="1">
        <v>37</v>
      </c>
      <c r="S8" s="1">
        <v>7.4</v>
      </c>
      <c r="T8" s="1">
        <v>20</v>
      </c>
      <c r="U8" s="1">
        <v>4</v>
      </c>
      <c r="V8" s="80">
        <v>17</v>
      </c>
    </row>
    <row r="9" spans="2:22" x14ac:dyDescent="0.25">
      <c r="B9" s="28">
        <v>2018</v>
      </c>
      <c r="C9" s="1" t="s">
        <v>149</v>
      </c>
      <c r="D9" s="18">
        <v>2</v>
      </c>
      <c r="E9" s="18">
        <v>0</v>
      </c>
      <c r="F9" s="18">
        <v>2</v>
      </c>
      <c r="G9" s="18">
        <v>8</v>
      </c>
      <c r="H9" s="18">
        <v>4</v>
      </c>
      <c r="I9" s="18">
        <v>27</v>
      </c>
      <c r="J9" s="18">
        <v>13.5</v>
      </c>
      <c r="K9" s="80">
        <v>-19</v>
      </c>
      <c r="M9" s="28">
        <v>2018</v>
      </c>
      <c r="N9" s="1" t="s">
        <v>145</v>
      </c>
      <c r="O9" s="1">
        <v>5</v>
      </c>
      <c r="P9" s="1">
        <v>3</v>
      </c>
      <c r="Q9" s="1">
        <v>2</v>
      </c>
      <c r="R9" s="1">
        <v>22</v>
      </c>
      <c r="S9" s="1">
        <v>4.4000000000000004</v>
      </c>
      <c r="T9" s="1">
        <v>15</v>
      </c>
      <c r="U9" s="1">
        <v>3</v>
      </c>
      <c r="V9" s="80">
        <v>7</v>
      </c>
    </row>
    <row r="10" spans="2:22" x14ac:dyDescent="0.25">
      <c r="B10" s="28">
        <v>2017</v>
      </c>
      <c r="C10" s="1" t="s">
        <v>269</v>
      </c>
      <c r="D10" s="18">
        <v>2</v>
      </c>
      <c r="E10" s="18">
        <v>0</v>
      </c>
      <c r="F10" s="18">
        <v>2</v>
      </c>
      <c r="G10" s="18">
        <v>6</v>
      </c>
      <c r="H10" s="18">
        <v>3</v>
      </c>
      <c r="I10" s="18">
        <v>15</v>
      </c>
      <c r="J10" s="18">
        <v>7.5</v>
      </c>
      <c r="K10" s="80">
        <v>-9</v>
      </c>
      <c r="M10" s="28">
        <v>2005</v>
      </c>
      <c r="N10" s="1" t="s">
        <v>145</v>
      </c>
      <c r="O10" s="1">
        <v>5</v>
      </c>
      <c r="P10" s="1">
        <v>3</v>
      </c>
      <c r="Q10" s="1">
        <v>2</v>
      </c>
      <c r="R10" s="1">
        <v>23</v>
      </c>
      <c r="S10" s="1">
        <v>4.5999999999999996</v>
      </c>
      <c r="T10" s="1">
        <v>20</v>
      </c>
      <c r="U10" s="1">
        <v>4</v>
      </c>
      <c r="V10" s="80">
        <v>3</v>
      </c>
    </row>
    <row r="11" spans="2:22" x14ac:dyDescent="0.25">
      <c r="B11" s="28">
        <v>2016</v>
      </c>
      <c r="C11" s="1" t="s">
        <v>269</v>
      </c>
      <c r="D11" s="1">
        <v>4</v>
      </c>
      <c r="E11" s="1">
        <v>2</v>
      </c>
      <c r="F11" s="1">
        <v>2</v>
      </c>
      <c r="G11" s="1">
        <v>20</v>
      </c>
      <c r="H11" s="1">
        <v>5</v>
      </c>
      <c r="I11" s="1">
        <v>20</v>
      </c>
      <c r="J11" s="1">
        <v>5</v>
      </c>
      <c r="K11" s="80">
        <v>0</v>
      </c>
      <c r="M11" s="28">
        <v>2019</v>
      </c>
      <c r="N11" s="1" t="s">
        <v>145</v>
      </c>
      <c r="O11" s="1">
        <v>4</v>
      </c>
      <c r="P11" s="1">
        <v>2</v>
      </c>
      <c r="Q11" s="1">
        <v>2</v>
      </c>
      <c r="R11" s="1">
        <v>14</v>
      </c>
      <c r="S11" s="1">
        <v>3.5</v>
      </c>
      <c r="T11" s="1">
        <v>23</v>
      </c>
      <c r="U11" s="23">
        <v>5.75</v>
      </c>
      <c r="V11" s="80">
        <v>-9</v>
      </c>
    </row>
    <row r="12" spans="2:22" x14ac:dyDescent="0.25">
      <c r="B12" s="28">
        <v>2015</v>
      </c>
      <c r="C12" s="1" t="s">
        <v>269</v>
      </c>
      <c r="D12" s="18">
        <v>3</v>
      </c>
      <c r="E12" s="18">
        <v>1</v>
      </c>
      <c r="F12" s="18">
        <v>2</v>
      </c>
      <c r="G12" s="18">
        <v>7</v>
      </c>
      <c r="H12" s="20">
        <v>2.3333333333333335</v>
      </c>
      <c r="I12" s="18">
        <v>12</v>
      </c>
      <c r="J12" s="18">
        <v>4</v>
      </c>
      <c r="K12" s="80">
        <v>-5</v>
      </c>
      <c r="M12" s="28">
        <v>2004</v>
      </c>
      <c r="N12" s="1" t="s">
        <v>145</v>
      </c>
      <c r="O12" s="1">
        <v>2</v>
      </c>
      <c r="P12" s="1">
        <v>0</v>
      </c>
      <c r="Q12" s="1">
        <v>2</v>
      </c>
      <c r="R12" s="1">
        <v>2</v>
      </c>
      <c r="S12" s="1">
        <v>1</v>
      </c>
      <c r="T12" s="1">
        <v>11</v>
      </c>
      <c r="U12" s="1">
        <v>5.5</v>
      </c>
      <c r="V12" s="80">
        <v>-9</v>
      </c>
    </row>
    <row r="13" spans="2:22" x14ac:dyDescent="0.25">
      <c r="B13" s="28">
        <v>2014</v>
      </c>
      <c r="C13" s="1" t="s">
        <v>269</v>
      </c>
      <c r="D13" s="18">
        <v>4</v>
      </c>
      <c r="E13" s="18">
        <v>2</v>
      </c>
      <c r="F13" s="18">
        <v>2</v>
      </c>
      <c r="G13" s="18">
        <v>21</v>
      </c>
      <c r="H13" s="20">
        <v>5.25</v>
      </c>
      <c r="I13" s="18">
        <v>24</v>
      </c>
      <c r="J13" s="18">
        <v>6</v>
      </c>
      <c r="K13" s="80">
        <v>-3</v>
      </c>
      <c r="M13" s="28">
        <v>2017</v>
      </c>
      <c r="N13" s="1" t="s">
        <v>273</v>
      </c>
      <c r="O13" s="1">
        <v>3</v>
      </c>
      <c r="P13" s="1">
        <v>1</v>
      </c>
      <c r="Q13" s="1">
        <v>2</v>
      </c>
      <c r="R13" s="1">
        <v>12</v>
      </c>
      <c r="S13" s="1">
        <v>4</v>
      </c>
      <c r="T13" s="1">
        <v>25</v>
      </c>
      <c r="U13" s="23">
        <v>8.3333333333333339</v>
      </c>
      <c r="V13" s="80">
        <v>-13</v>
      </c>
    </row>
    <row r="14" spans="2:22" x14ac:dyDescent="0.25">
      <c r="B14" s="28">
        <v>2013</v>
      </c>
      <c r="C14" s="1" t="s">
        <v>149</v>
      </c>
      <c r="D14" s="18">
        <v>3</v>
      </c>
      <c r="E14" s="18">
        <v>1</v>
      </c>
      <c r="F14" s="18">
        <v>2</v>
      </c>
      <c r="G14" s="18">
        <v>10</v>
      </c>
      <c r="H14" s="20">
        <v>3.3333333333333335</v>
      </c>
      <c r="I14" s="18">
        <v>15</v>
      </c>
      <c r="J14" s="18">
        <v>5</v>
      </c>
      <c r="K14" s="80">
        <v>-5</v>
      </c>
      <c r="M14" s="28">
        <v>2016</v>
      </c>
      <c r="N14" s="1" t="s">
        <v>273</v>
      </c>
      <c r="O14" s="1">
        <v>2</v>
      </c>
      <c r="P14" s="1">
        <v>0</v>
      </c>
      <c r="Q14" s="1">
        <v>2</v>
      </c>
      <c r="R14" s="1">
        <v>3</v>
      </c>
      <c r="S14" s="1">
        <v>1.5</v>
      </c>
      <c r="T14" s="1">
        <v>5</v>
      </c>
      <c r="U14" s="1">
        <v>2.5</v>
      </c>
      <c r="V14" s="80">
        <v>-2</v>
      </c>
    </row>
    <row r="15" spans="2:22" x14ac:dyDescent="0.25">
      <c r="B15" s="81"/>
      <c r="C15" s="103" t="s">
        <v>374</v>
      </c>
      <c r="D15" s="103">
        <f>SUM(D9:D14)</f>
        <v>18</v>
      </c>
      <c r="E15" s="103">
        <f t="shared" ref="E15:G15" si="0">SUM(E9:E14)</f>
        <v>6</v>
      </c>
      <c r="F15" s="103">
        <f t="shared" si="0"/>
        <v>12</v>
      </c>
      <c r="G15" s="103">
        <f t="shared" si="0"/>
        <v>72</v>
      </c>
      <c r="H15" s="103">
        <f>G15/D15</f>
        <v>4</v>
      </c>
      <c r="I15" s="103">
        <f>SUM(I9:I14)</f>
        <v>113</v>
      </c>
      <c r="J15" s="104">
        <f>I15/D15</f>
        <v>6.2777777777777777</v>
      </c>
      <c r="K15" s="95">
        <f>G15-I15</f>
        <v>-41</v>
      </c>
      <c r="M15" s="28">
        <v>2013</v>
      </c>
      <c r="N15" s="1" t="s">
        <v>237</v>
      </c>
      <c r="O15" s="1">
        <v>6</v>
      </c>
      <c r="P15" s="1">
        <v>4</v>
      </c>
      <c r="Q15" s="1">
        <v>2</v>
      </c>
      <c r="R15" s="1">
        <v>32</v>
      </c>
      <c r="S15" s="23">
        <v>5.333333333333333</v>
      </c>
      <c r="T15" s="1">
        <v>17</v>
      </c>
      <c r="U15" s="23">
        <v>2.8333333333333335</v>
      </c>
      <c r="V15" s="80">
        <v>15</v>
      </c>
    </row>
    <row r="16" spans="2:22" x14ac:dyDescent="0.25">
      <c r="M16" s="28">
        <v>2011</v>
      </c>
      <c r="N16" s="1" t="s">
        <v>237</v>
      </c>
      <c r="O16" s="1">
        <v>6</v>
      </c>
      <c r="P16" s="1">
        <v>4</v>
      </c>
      <c r="Q16" s="1">
        <v>2</v>
      </c>
      <c r="R16" s="1">
        <v>30</v>
      </c>
      <c r="S16" s="1">
        <v>5</v>
      </c>
      <c r="T16" s="1">
        <v>30</v>
      </c>
      <c r="U16" s="1">
        <v>5</v>
      </c>
      <c r="V16" s="80">
        <v>0</v>
      </c>
    </row>
    <row r="17" spans="2:22" x14ac:dyDescent="0.25">
      <c r="B17" s="105" t="s">
        <v>375</v>
      </c>
      <c r="C17" s="98" t="s">
        <v>373</v>
      </c>
      <c r="D17" s="98" t="s">
        <v>310</v>
      </c>
      <c r="E17" s="99" t="s">
        <v>159</v>
      </c>
      <c r="F17" s="99" t="s">
        <v>156</v>
      </c>
      <c r="G17" s="99" t="s">
        <v>157</v>
      </c>
      <c r="H17" s="100" t="s">
        <v>161</v>
      </c>
      <c r="I17" s="99" t="s">
        <v>158</v>
      </c>
      <c r="J17" s="100" t="s">
        <v>160</v>
      </c>
      <c r="K17" s="101" t="s">
        <v>162</v>
      </c>
      <c r="M17" s="28">
        <v>2010</v>
      </c>
      <c r="N17" s="1" t="s">
        <v>237</v>
      </c>
      <c r="O17" s="1">
        <v>6</v>
      </c>
      <c r="P17" s="1">
        <v>4</v>
      </c>
      <c r="Q17" s="1">
        <v>2</v>
      </c>
      <c r="R17" s="1">
        <v>30</v>
      </c>
      <c r="S17" s="1">
        <v>5</v>
      </c>
      <c r="T17" s="1">
        <v>24</v>
      </c>
      <c r="U17" s="1">
        <v>4</v>
      </c>
      <c r="V17" s="80">
        <v>6</v>
      </c>
    </row>
    <row r="18" spans="2:22" x14ac:dyDescent="0.25">
      <c r="B18" s="74">
        <v>2024</v>
      </c>
      <c r="C18" s="1" t="s">
        <v>49</v>
      </c>
      <c r="D18" s="1">
        <v>6</v>
      </c>
      <c r="E18" s="1">
        <v>4</v>
      </c>
      <c r="F18" s="1">
        <v>2</v>
      </c>
      <c r="G18" s="1">
        <v>42</v>
      </c>
      <c r="H18" s="1">
        <v>7</v>
      </c>
      <c r="I18" s="1">
        <v>30</v>
      </c>
      <c r="J18" s="1">
        <v>5</v>
      </c>
      <c r="K18" s="80">
        <v>12</v>
      </c>
      <c r="M18" s="28">
        <v>2014</v>
      </c>
      <c r="N18" s="1" t="s">
        <v>237</v>
      </c>
      <c r="O18" s="1">
        <v>5</v>
      </c>
      <c r="P18" s="1">
        <v>3</v>
      </c>
      <c r="Q18" s="1">
        <v>2</v>
      </c>
      <c r="R18" s="1">
        <v>26</v>
      </c>
      <c r="S18" s="1">
        <v>5.2</v>
      </c>
      <c r="T18" s="1">
        <v>15</v>
      </c>
      <c r="U18" s="1">
        <v>3</v>
      </c>
      <c r="V18" s="80">
        <v>11</v>
      </c>
    </row>
    <row r="19" spans="2:22" x14ac:dyDescent="0.25">
      <c r="B19" s="75">
        <v>2023</v>
      </c>
      <c r="C19" s="1" t="s">
        <v>49</v>
      </c>
      <c r="D19" s="1">
        <v>2</v>
      </c>
      <c r="E19" s="1">
        <v>0</v>
      </c>
      <c r="F19" s="1">
        <v>2</v>
      </c>
      <c r="G19" s="1">
        <v>3</v>
      </c>
      <c r="H19" s="1">
        <v>1.5</v>
      </c>
      <c r="I19" s="1">
        <v>8</v>
      </c>
      <c r="J19" s="1">
        <v>4</v>
      </c>
      <c r="K19" s="80">
        <v>-5</v>
      </c>
      <c r="M19" s="28">
        <v>2015</v>
      </c>
      <c r="N19" s="1" t="s">
        <v>237</v>
      </c>
      <c r="O19" s="1">
        <v>4</v>
      </c>
      <c r="P19" s="1">
        <v>2</v>
      </c>
      <c r="Q19" s="1">
        <v>2</v>
      </c>
      <c r="R19" s="1">
        <v>22</v>
      </c>
      <c r="S19" s="1">
        <v>5.5</v>
      </c>
      <c r="T19" s="1">
        <v>15</v>
      </c>
      <c r="U19" s="23">
        <v>3.75</v>
      </c>
      <c r="V19" s="80">
        <v>7</v>
      </c>
    </row>
    <row r="20" spans="2:22" x14ac:dyDescent="0.25">
      <c r="B20" s="28">
        <v>2022</v>
      </c>
      <c r="C20" s="1" t="s">
        <v>49</v>
      </c>
      <c r="D20" s="1">
        <v>4</v>
      </c>
      <c r="E20" s="1">
        <v>2</v>
      </c>
      <c r="F20" s="1">
        <v>2</v>
      </c>
      <c r="G20" s="1">
        <v>18</v>
      </c>
      <c r="H20" s="1">
        <v>4.5</v>
      </c>
      <c r="I20" s="1">
        <v>25</v>
      </c>
      <c r="J20" s="23">
        <v>6.25</v>
      </c>
      <c r="K20" s="80">
        <v>-7</v>
      </c>
      <c r="M20" s="28">
        <v>2009</v>
      </c>
      <c r="N20" s="1" t="s">
        <v>237</v>
      </c>
      <c r="O20" s="1">
        <v>3</v>
      </c>
      <c r="P20" s="1">
        <v>1</v>
      </c>
      <c r="Q20" s="1">
        <v>2</v>
      </c>
      <c r="R20" s="1">
        <v>12</v>
      </c>
      <c r="S20" s="1">
        <v>4</v>
      </c>
      <c r="T20" s="1">
        <v>15</v>
      </c>
      <c r="U20" s="1">
        <v>5</v>
      </c>
      <c r="V20" s="80">
        <v>-3</v>
      </c>
    </row>
    <row r="21" spans="2:22" x14ac:dyDescent="0.25">
      <c r="B21" s="28">
        <v>2019</v>
      </c>
      <c r="C21" s="1" t="s">
        <v>49</v>
      </c>
      <c r="D21" s="1">
        <v>5</v>
      </c>
      <c r="E21" s="1">
        <v>3</v>
      </c>
      <c r="F21" s="1">
        <v>2</v>
      </c>
      <c r="G21" s="1">
        <v>15</v>
      </c>
      <c r="H21" s="1">
        <v>3</v>
      </c>
      <c r="I21" s="1">
        <v>21</v>
      </c>
      <c r="J21" s="1">
        <v>4.2</v>
      </c>
      <c r="K21" s="80">
        <v>-6</v>
      </c>
      <c r="M21" s="28">
        <v>2012</v>
      </c>
      <c r="N21" s="1" t="s">
        <v>237</v>
      </c>
      <c r="O21" s="1">
        <v>2</v>
      </c>
      <c r="P21" s="1">
        <v>0</v>
      </c>
      <c r="Q21" s="1">
        <v>2</v>
      </c>
      <c r="R21" s="1">
        <v>6</v>
      </c>
      <c r="S21" s="1">
        <v>3</v>
      </c>
      <c r="T21" s="1">
        <v>17</v>
      </c>
      <c r="U21" s="1">
        <v>8.5</v>
      </c>
      <c r="V21" s="80">
        <v>-11</v>
      </c>
    </row>
    <row r="22" spans="2:22" x14ac:dyDescent="0.25">
      <c r="B22" s="28">
        <v>2018</v>
      </c>
      <c r="C22" s="1" t="s">
        <v>49</v>
      </c>
      <c r="D22" s="18">
        <v>6</v>
      </c>
      <c r="E22" s="18">
        <v>4</v>
      </c>
      <c r="F22" s="18">
        <v>2</v>
      </c>
      <c r="G22" s="18">
        <v>56</v>
      </c>
      <c r="H22" s="20">
        <v>9.3333333333333339</v>
      </c>
      <c r="I22" s="18">
        <v>27</v>
      </c>
      <c r="J22" s="18">
        <v>4.5</v>
      </c>
      <c r="K22" s="80">
        <v>29</v>
      </c>
      <c r="M22" s="81"/>
      <c r="N22" s="103" t="s">
        <v>374</v>
      </c>
      <c r="O22" s="103">
        <f>SUM(O6:O21)</f>
        <v>71</v>
      </c>
      <c r="P22" s="103">
        <f>SUM(P6:P21)</f>
        <v>40</v>
      </c>
      <c r="Q22" s="103">
        <f>SUM(Q6:Q21)</f>
        <v>31</v>
      </c>
      <c r="R22" s="103">
        <f>SUM(R6:R21)</f>
        <v>363</v>
      </c>
      <c r="S22" s="104">
        <f>R22/O22</f>
        <v>5.112676056338028</v>
      </c>
      <c r="T22" s="103">
        <f>SUM(T6:T21)</f>
        <v>316</v>
      </c>
      <c r="U22" s="104">
        <f>T22/O22</f>
        <v>4.450704225352113</v>
      </c>
      <c r="V22" s="95">
        <f>R22-T22</f>
        <v>47</v>
      </c>
    </row>
    <row r="23" spans="2:22" x14ac:dyDescent="0.25">
      <c r="B23" s="28">
        <v>2017</v>
      </c>
      <c r="C23" s="1" t="s">
        <v>49</v>
      </c>
      <c r="D23" s="18">
        <v>2</v>
      </c>
      <c r="E23" s="18">
        <v>0</v>
      </c>
      <c r="F23" s="18">
        <v>2</v>
      </c>
      <c r="G23" s="18">
        <v>2</v>
      </c>
      <c r="H23" s="18">
        <v>1</v>
      </c>
      <c r="I23" s="18">
        <v>11</v>
      </c>
      <c r="J23" s="18">
        <v>5.5</v>
      </c>
      <c r="K23" s="80">
        <v>-9</v>
      </c>
    </row>
    <row r="24" spans="2:22" x14ac:dyDescent="0.25">
      <c r="B24" s="28">
        <v>2016</v>
      </c>
      <c r="C24" s="1" t="s">
        <v>268</v>
      </c>
      <c r="D24" s="1">
        <v>4</v>
      </c>
      <c r="E24" s="1">
        <v>2</v>
      </c>
      <c r="F24" s="1">
        <v>2</v>
      </c>
      <c r="G24" s="1">
        <v>22</v>
      </c>
      <c r="H24" s="1">
        <v>5.5</v>
      </c>
      <c r="I24" s="1">
        <v>32</v>
      </c>
      <c r="J24" s="1">
        <v>8</v>
      </c>
      <c r="K24" s="80">
        <v>-10</v>
      </c>
      <c r="M24" s="105" t="s">
        <v>375</v>
      </c>
      <c r="N24" s="98" t="s">
        <v>373</v>
      </c>
      <c r="O24" s="98" t="s">
        <v>310</v>
      </c>
      <c r="P24" s="99" t="s">
        <v>159</v>
      </c>
      <c r="Q24" s="99" t="s">
        <v>156</v>
      </c>
      <c r="R24" s="99" t="s">
        <v>157</v>
      </c>
      <c r="S24" s="100" t="s">
        <v>161</v>
      </c>
      <c r="T24" s="99" t="s">
        <v>158</v>
      </c>
      <c r="U24" s="100" t="s">
        <v>160</v>
      </c>
      <c r="V24" s="101" t="s">
        <v>162</v>
      </c>
    </row>
    <row r="25" spans="2:22" x14ac:dyDescent="0.25">
      <c r="B25" s="28">
        <v>2015</v>
      </c>
      <c r="C25" s="1" t="s">
        <v>268</v>
      </c>
      <c r="D25" s="18">
        <v>4</v>
      </c>
      <c r="E25" s="18">
        <v>2</v>
      </c>
      <c r="F25" s="18">
        <v>2</v>
      </c>
      <c r="G25" s="18">
        <v>25</v>
      </c>
      <c r="H25" s="20">
        <v>6.25</v>
      </c>
      <c r="I25" s="18">
        <v>31</v>
      </c>
      <c r="J25" s="20">
        <v>7.75</v>
      </c>
      <c r="K25" s="80">
        <v>-6</v>
      </c>
      <c r="M25" s="28">
        <v>2005</v>
      </c>
      <c r="N25" s="1" t="s">
        <v>301</v>
      </c>
      <c r="O25" s="18">
        <v>6</v>
      </c>
      <c r="P25" s="18">
        <v>4</v>
      </c>
      <c r="Q25" s="18">
        <v>2</v>
      </c>
      <c r="R25" s="18">
        <v>19</v>
      </c>
      <c r="S25" s="20">
        <v>3.1666666666666665</v>
      </c>
      <c r="T25" s="18">
        <v>24</v>
      </c>
      <c r="U25" s="20">
        <v>4</v>
      </c>
      <c r="V25" s="80">
        <v>-5</v>
      </c>
    </row>
    <row r="26" spans="2:22" x14ac:dyDescent="0.25">
      <c r="B26" s="28">
        <v>2014</v>
      </c>
      <c r="C26" s="1" t="s">
        <v>268</v>
      </c>
      <c r="D26" s="18">
        <v>3</v>
      </c>
      <c r="E26" s="18">
        <v>1</v>
      </c>
      <c r="F26" s="18">
        <v>2</v>
      </c>
      <c r="G26" s="18">
        <v>15</v>
      </c>
      <c r="H26" s="18">
        <v>5</v>
      </c>
      <c r="I26" s="18">
        <v>15</v>
      </c>
      <c r="J26" s="18">
        <v>5</v>
      </c>
      <c r="K26" s="80">
        <v>0</v>
      </c>
      <c r="M26" s="28">
        <v>2004</v>
      </c>
      <c r="N26" s="18" t="s">
        <v>301</v>
      </c>
      <c r="O26" s="18">
        <v>4</v>
      </c>
      <c r="P26" s="18">
        <v>2</v>
      </c>
      <c r="Q26" s="18">
        <v>2</v>
      </c>
      <c r="R26" s="18">
        <v>17</v>
      </c>
      <c r="S26" s="20">
        <v>4.25</v>
      </c>
      <c r="T26" s="18">
        <v>9</v>
      </c>
      <c r="U26" s="20">
        <v>2.25</v>
      </c>
      <c r="V26" s="80">
        <v>8</v>
      </c>
    </row>
    <row r="27" spans="2:22" x14ac:dyDescent="0.25">
      <c r="B27" s="28">
        <v>2013</v>
      </c>
      <c r="C27" s="1" t="s">
        <v>49</v>
      </c>
      <c r="D27" s="18">
        <v>2</v>
      </c>
      <c r="E27" s="18">
        <v>0</v>
      </c>
      <c r="F27" s="18">
        <v>2</v>
      </c>
      <c r="G27" s="18">
        <v>5</v>
      </c>
      <c r="H27" s="18">
        <v>2.5</v>
      </c>
      <c r="I27" s="18">
        <v>15</v>
      </c>
      <c r="J27" s="18">
        <v>7.5</v>
      </c>
      <c r="K27" s="80">
        <v>-10</v>
      </c>
      <c r="M27" s="81"/>
      <c r="N27" s="103" t="s">
        <v>374</v>
      </c>
      <c r="O27" s="103">
        <f>SUM(O25:O26)</f>
        <v>10</v>
      </c>
      <c r="P27" s="103">
        <f t="shared" ref="P27:T27" si="1">SUM(P25:P26)</f>
        <v>6</v>
      </c>
      <c r="Q27" s="103">
        <f t="shared" si="1"/>
        <v>4</v>
      </c>
      <c r="R27" s="103">
        <f t="shared" si="1"/>
        <v>36</v>
      </c>
      <c r="S27" s="103">
        <f>R27/O27</f>
        <v>3.6</v>
      </c>
      <c r="T27" s="103">
        <f t="shared" si="1"/>
        <v>33</v>
      </c>
      <c r="U27" s="103">
        <f>T27/O27</f>
        <v>3.3</v>
      </c>
      <c r="V27" s="95">
        <f>R27-T27</f>
        <v>3</v>
      </c>
    </row>
    <row r="28" spans="2:22" x14ac:dyDescent="0.25">
      <c r="B28" s="28">
        <v>2012</v>
      </c>
      <c r="C28" s="18" t="s">
        <v>49</v>
      </c>
      <c r="D28" s="18">
        <v>5</v>
      </c>
      <c r="E28" s="18">
        <v>3</v>
      </c>
      <c r="F28" s="18">
        <v>2</v>
      </c>
      <c r="G28" s="18">
        <v>11</v>
      </c>
      <c r="H28" s="18">
        <v>2.2000000000000002</v>
      </c>
      <c r="I28" s="18">
        <v>16</v>
      </c>
      <c r="J28" s="18">
        <v>3.2</v>
      </c>
      <c r="K28" s="80">
        <v>-5</v>
      </c>
    </row>
    <row r="29" spans="2:22" x14ac:dyDescent="0.25">
      <c r="B29" s="28">
        <v>2011</v>
      </c>
      <c r="C29" s="1" t="s">
        <v>49</v>
      </c>
      <c r="D29" s="18">
        <v>4</v>
      </c>
      <c r="E29" s="18">
        <v>2</v>
      </c>
      <c r="F29" s="18">
        <v>2</v>
      </c>
      <c r="G29" s="18">
        <v>27</v>
      </c>
      <c r="H29" s="20">
        <v>6.75</v>
      </c>
      <c r="I29" s="18">
        <v>27</v>
      </c>
      <c r="J29" s="20">
        <v>6.75</v>
      </c>
      <c r="K29" s="80">
        <v>0</v>
      </c>
      <c r="M29" s="105" t="s">
        <v>375</v>
      </c>
      <c r="N29" s="98" t="s">
        <v>373</v>
      </c>
      <c r="O29" s="98" t="s">
        <v>310</v>
      </c>
      <c r="P29" s="99" t="s">
        <v>159</v>
      </c>
      <c r="Q29" s="99" t="s">
        <v>156</v>
      </c>
      <c r="R29" s="99" t="s">
        <v>157</v>
      </c>
      <c r="S29" s="99" t="s">
        <v>161</v>
      </c>
      <c r="T29" s="99" t="s">
        <v>158</v>
      </c>
      <c r="U29" s="99" t="s">
        <v>160</v>
      </c>
      <c r="V29" s="101" t="s">
        <v>162</v>
      </c>
    </row>
    <row r="30" spans="2:22" x14ac:dyDescent="0.25">
      <c r="B30" s="28">
        <v>2010</v>
      </c>
      <c r="C30" s="1" t="s">
        <v>49</v>
      </c>
      <c r="D30" s="18">
        <v>3</v>
      </c>
      <c r="E30" s="18">
        <v>1</v>
      </c>
      <c r="F30" s="18">
        <v>2</v>
      </c>
      <c r="G30" s="1">
        <v>13</v>
      </c>
      <c r="H30" s="23">
        <v>4.333333333333333</v>
      </c>
      <c r="I30" s="1">
        <v>12</v>
      </c>
      <c r="J30" s="1">
        <v>4</v>
      </c>
      <c r="K30" s="80">
        <v>1</v>
      </c>
      <c r="M30" s="28">
        <v>2024</v>
      </c>
      <c r="N30" s="1" t="s">
        <v>153</v>
      </c>
      <c r="O30" s="1">
        <v>2</v>
      </c>
      <c r="P30" s="1">
        <v>0</v>
      </c>
      <c r="Q30" s="1">
        <v>2</v>
      </c>
      <c r="R30" s="1">
        <v>2</v>
      </c>
      <c r="S30" s="1">
        <v>1</v>
      </c>
      <c r="T30" s="1">
        <v>19</v>
      </c>
      <c r="U30" s="1">
        <v>9.5</v>
      </c>
      <c r="V30" s="80">
        <v>-17</v>
      </c>
    </row>
    <row r="31" spans="2:22" x14ac:dyDescent="0.25">
      <c r="B31" s="28">
        <v>2009</v>
      </c>
      <c r="C31" s="1" t="s">
        <v>49</v>
      </c>
      <c r="D31" s="1">
        <v>4</v>
      </c>
      <c r="E31" s="1">
        <v>2</v>
      </c>
      <c r="F31" s="1">
        <v>2</v>
      </c>
      <c r="G31" s="1">
        <v>29</v>
      </c>
      <c r="H31" s="23">
        <v>7.25</v>
      </c>
      <c r="I31" s="1">
        <v>16</v>
      </c>
      <c r="J31" s="1">
        <v>4</v>
      </c>
      <c r="K31" s="80">
        <v>13</v>
      </c>
      <c r="M31" s="28">
        <v>2023</v>
      </c>
      <c r="N31" s="1" t="s">
        <v>153</v>
      </c>
      <c r="O31" s="1">
        <v>3</v>
      </c>
      <c r="P31" s="1">
        <v>1</v>
      </c>
      <c r="Q31" s="1">
        <v>2</v>
      </c>
      <c r="R31" s="1">
        <v>11</v>
      </c>
      <c r="S31" s="23">
        <v>3.6666666666666665</v>
      </c>
      <c r="T31" s="1">
        <v>19</v>
      </c>
      <c r="U31" s="23">
        <v>6.333333333333333</v>
      </c>
      <c r="V31" s="80">
        <v>-8</v>
      </c>
    </row>
    <row r="32" spans="2:22" x14ac:dyDescent="0.25">
      <c r="B32" s="81"/>
      <c r="C32" s="103" t="s">
        <v>374</v>
      </c>
      <c r="D32" s="103">
        <f>SUM(D18:D31)</f>
        <v>54</v>
      </c>
      <c r="E32" s="103">
        <f t="shared" ref="E32:I32" si="2">SUM(E18:E31)</f>
        <v>26</v>
      </c>
      <c r="F32" s="103">
        <f t="shared" si="2"/>
        <v>28</v>
      </c>
      <c r="G32" s="103">
        <f t="shared" si="2"/>
        <v>283</v>
      </c>
      <c r="H32" s="104">
        <f>G32/D32</f>
        <v>5.2407407407407405</v>
      </c>
      <c r="I32" s="103">
        <f t="shared" si="2"/>
        <v>286</v>
      </c>
      <c r="J32" s="104">
        <f>I32/D32</f>
        <v>5.2962962962962967</v>
      </c>
      <c r="K32" s="95">
        <f>G32-I32</f>
        <v>-3</v>
      </c>
      <c r="M32" s="28">
        <v>2022</v>
      </c>
      <c r="N32" s="1" t="s">
        <v>153</v>
      </c>
      <c r="O32" s="1">
        <v>2</v>
      </c>
      <c r="P32" s="1">
        <v>0</v>
      </c>
      <c r="Q32" s="1">
        <v>2</v>
      </c>
      <c r="R32" s="1">
        <v>10</v>
      </c>
      <c r="S32" s="1">
        <v>5</v>
      </c>
      <c r="T32" s="1">
        <v>22</v>
      </c>
      <c r="U32" s="1">
        <v>11</v>
      </c>
      <c r="V32" s="80">
        <v>-12</v>
      </c>
    </row>
    <row r="33" spans="2:22" x14ac:dyDescent="0.25">
      <c r="M33" s="28">
        <v>2019</v>
      </c>
      <c r="N33" s="1" t="s">
        <v>153</v>
      </c>
      <c r="O33" s="1">
        <v>2</v>
      </c>
      <c r="P33" s="1">
        <v>0</v>
      </c>
      <c r="Q33" s="1">
        <v>2</v>
      </c>
      <c r="R33" s="1">
        <v>10</v>
      </c>
      <c r="S33" s="1">
        <v>5</v>
      </c>
      <c r="T33" s="1">
        <v>18</v>
      </c>
      <c r="U33" s="1">
        <v>9</v>
      </c>
      <c r="V33" s="80">
        <v>-8</v>
      </c>
    </row>
    <row r="34" spans="2:22" x14ac:dyDescent="0.25">
      <c r="B34" s="105" t="s">
        <v>375</v>
      </c>
      <c r="C34" s="98" t="s">
        <v>373</v>
      </c>
      <c r="D34" s="98" t="s">
        <v>310</v>
      </c>
      <c r="E34" s="99" t="s">
        <v>159</v>
      </c>
      <c r="F34" s="99" t="s">
        <v>156</v>
      </c>
      <c r="G34" s="99" t="s">
        <v>157</v>
      </c>
      <c r="H34" s="100" t="s">
        <v>161</v>
      </c>
      <c r="I34" s="99" t="s">
        <v>158</v>
      </c>
      <c r="J34" s="100" t="s">
        <v>160</v>
      </c>
      <c r="K34" s="101" t="s">
        <v>162</v>
      </c>
      <c r="M34" s="28">
        <v>2018</v>
      </c>
      <c r="N34" s="1" t="s">
        <v>153</v>
      </c>
      <c r="O34" s="1">
        <v>2</v>
      </c>
      <c r="P34" s="1">
        <v>0</v>
      </c>
      <c r="Q34" s="1">
        <v>2</v>
      </c>
      <c r="R34" s="1">
        <v>3</v>
      </c>
      <c r="S34" s="1">
        <v>1.5</v>
      </c>
      <c r="T34" s="1">
        <v>7</v>
      </c>
      <c r="U34" s="1">
        <v>3.5</v>
      </c>
      <c r="V34" s="80">
        <v>-4</v>
      </c>
    </row>
    <row r="35" spans="2:22" x14ac:dyDescent="0.25">
      <c r="B35" s="28">
        <v>2024</v>
      </c>
      <c r="C35" s="1" t="s">
        <v>146</v>
      </c>
      <c r="D35" s="1">
        <v>4</v>
      </c>
      <c r="E35" s="1">
        <v>2</v>
      </c>
      <c r="F35" s="1">
        <v>2</v>
      </c>
      <c r="G35" s="1">
        <v>13</v>
      </c>
      <c r="H35" s="23">
        <v>3.25</v>
      </c>
      <c r="I35" s="1">
        <v>16</v>
      </c>
      <c r="J35" s="1">
        <v>4</v>
      </c>
      <c r="K35" s="80">
        <v>-3</v>
      </c>
      <c r="M35" s="28">
        <v>2017</v>
      </c>
      <c r="N35" s="1" t="s">
        <v>153</v>
      </c>
      <c r="O35" s="1">
        <v>2</v>
      </c>
      <c r="P35" s="1">
        <v>0</v>
      </c>
      <c r="Q35" s="1">
        <v>2</v>
      </c>
      <c r="R35" s="1">
        <v>5</v>
      </c>
      <c r="S35" s="1">
        <v>2.5</v>
      </c>
      <c r="T35" s="1">
        <v>24</v>
      </c>
      <c r="U35" s="1">
        <v>12</v>
      </c>
      <c r="V35" s="80">
        <v>-19</v>
      </c>
    </row>
    <row r="36" spans="2:22" x14ac:dyDescent="0.25">
      <c r="B36" s="28">
        <v>2023</v>
      </c>
      <c r="C36" s="1" t="s">
        <v>146</v>
      </c>
      <c r="D36" s="1">
        <v>3</v>
      </c>
      <c r="E36" s="1">
        <v>1</v>
      </c>
      <c r="F36" s="1">
        <v>2</v>
      </c>
      <c r="G36" s="1">
        <v>7</v>
      </c>
      <c r="H36" s="23">
        <v>2.3333333333333335</v>
      </c>
      <c r="I36" s="1">
        <v>14</v>
      </c>
      <c r="J36" s="23">
        <v>4.666666666666667</v>
      </c>
      <c r="K36" s="80">
        <v>-7</v>
      </c>
      <c r="M36" s="28">
        <v>2016</v>
      </c>
      <c r="N36" s="1" t="s">
        <v>359</v>
      </c>
      <c r="O36" s="1">
        <v>3</v>
      </c>
      <c r="P36" s="1">
        <v>1</v>
      </c>
      <c r="Q36" s="1">
        <v>2</v>
      </c>
      <c r="R36" s="1">
        <v>13</v>
      </c>
      <c r="S36" s="23">
        <v>4.333333333333333</v>
      </c>
      <c r="T36" s="1">
        <v>21</v>
      </c>
      <c r="U36" s="1">
        <v>7</v>
      </c>
      <c r="V36" s="80">
        <v>-8</v>
      </c>
    </row>
    <row r="37" spans="2:22" x14ac:dyDescent="0.25">
      <c r="B37" s="28">
        <v>2022</v>
      </c>
      <c r="C37" s="1" t="s">
        <v>146</v>
      </c>
      <c r="D37" s="1">
        <v>4</v>
      </c>
      <c r="E37" s="1">
        <v>2</v>
      </c>
      <c r="F37" s="1">
        <v>2</v>
      </c>
      <c r="G37" s="1">
        <v>17</v>
      </c>
      <c r="H37" s="23">
        <v>4.25</v>
      </c>
      <c r="I37" s="1">
        <v>37</v>
      </c>
      <c r="J37" s="23">
        <v>9.25</v>
      </c>
      <c r="K37" s="80">
        <v>-20</v>
      </c>
      <c r="M37" s="28">
        <v>2015</v>
      </c>
      <c r="N37" s="1" t="s">
        <v>359</v>
      </c>
      <c r="O37" s="1">
        <v>4</v>
      </c>
      <c r="P37" s="1">
        <v>2</v>
      </c>
      <c r="Q37" s="1">
        <v>2</v>
      </c>
      <c r="R37" s="1">
        <v>10</v>
      </c>
      <c r="S37" s="1">
        <v>2.5</v>
      </c>
      <c r="T37" s="1">
        <v>18</v>
      </c>
      <c r="U37" s="1">
        <v>4.5</v>
      </c>
      <c r="V37" s="80">
        <v>-8</v>
      </c>
    </row>
    <row r="38" spans="2:22" x14ac:dyDescent="0.25">
      <c r="B38" s="28">
        <v>2019</v>
      </c>
      <c r="C38" s="1" t="s">
        <v>146</v>
      </c>
      <c r="D38" s="1">
        <v>3</v>
      </c>
      <c r="E38" s="1">
        <v>1</v>
      </c>
      <c r="F38" s="1">
        <v>2</v>
      </c>
      <c r="G38" s="1">
        <v>5</v>
      </c>
      <c r="H38" s="23">
        <v>1.6666666666666667</v>
      </c>
      <c r="I38" s="1">
        <v>9</v>
      </c>
      <c r="J38" s="1">
        <v>3</v>
      </c>
      <c r="K38" s="80">
        <v>-4</v>
      </c>
      <c r="M38" s="28">
        <v>2014</v>
      </c>
      <c r="N38" s="1" t="s">
        <v>359</v>
      </c>
      <c r="O38" s="1">
        <v>2</v>
      </c>
      <c r="P38" s="1">
        <v>0</v>
      </c>
      <c r="Q38" s="1">
        <v>2</v>
      </c>
      <c r="R38" s="1">
        <v>4</v>
      </c>
      <c r="S38" s="1">
        <v>2</v>
      </c>
      <c r="T38" s="1">
        <v>11</v>
      </c>
      <c r="U38" s="1">
        <v>5.5</v>
      </c>
      <c r="V38" s="80">
        <v>-7</v>
      </c>
    </row>
    <row r="39" spans="2:22" x14ac:dyDescent="0.25">
      <c r="B39" s="28">
        <v>2018</v>
      </c>
      <c r="C39" s="1" t="s">
        <v>146</v>
      </c>
      <c r="D39" s="1">
        <v>2</v>
      </c>
      <c r="E39" s="1">
        <v>0</v>
      </c>
      <c r="F39" s="1">
        <v>2</v>
      </c>
      <c r="G39" s="1">
        <v>7</v>
      </c>
      <c r="H39" s="23">
        <v>3.5</v>
      </c>
      <c r="I39" s="1">
        <v>13</v>
      </c>
      <c r="J39" s="23">
        <v>6.5</v>
      </c>
      <c r="K39" s="80">
        <v>-6</v>
      </c>
      <c r="M39" s="28">
        <v>2013</v>
      </c>
      <c r="N39" s="1" t="s">
        <v>359</v>
      </c>
      <c r="O39" s="1">
        <v>4</v>
      </c>
      <c r="P39" s="1">
        <v>2</v>
      </c>
      <c r="Q39" s="1">
        <v>2</v>
      </c>
      <c r="R39" s="1">
        <v>17</v>
      </c>
      <c r="S39" s="1">
        <v>4.25</v>
      </c>
      <c r="T39" s="1">
        <v>16</v>
      </c>
      <c r="U39" s="1">
        <v>4</v>
      </c>
      <c r="V39" s="80">
        <v>1</v>
      </c>
    </row>
    <row r="40" spans="2:22" x14ac:dyDescent="0.25">
      <c r="B40" s="28">
        <v>2017</v>
      </c>
      <c r="C40" s="1" t="s">
        <v>234</v>
      </c>
      <c r="D40" s="1">
        <v>2</v>
      </c>
      <c r="E40" s="1">
        <v>0</v>
      </c>
      <c r="F40" s="1">
        <v>2</v>
      </c>
      <c r="G40" s="1">
        <v>4</v>
      </c>
      <c r="H40" s="1">
        <v>2</v>
      </c>
      <c r="I40" s="1">
        <v>6</v>
      </c>
      <c r="J40" s="1">
        <v>3</v>
      </c>
      <c r="K40" s="80">
        <v>-2</v>
      </c>
      <c r="M40" s="28">
        <v>2012</v>
      </c>
      <c r="N40" s="1" t="s">
        <v>359</v>
      </c>
      <c r="O40" s="1">
        <v>3</v>
      </c>
      <c r="P40" s="1">
        <v>1</v>
      </c>
      <c r="Q40" s="1">
        <v>2</v>
      </c>
      <c r="R40" s="1">
        <v>14</v>
      </c>
      <c r="S40" s="1">
        <v>3</v>
      </c>
      <c r="T40" s="1">
        <v>12</v>
      </c>
      <c r="U40" s="1">
        <v>3</v>
      </c>
      <c r="V40" s="80">
        <v>2</v>
      </c>
    </row>
    <row r="41" spans="2:22" x14ac:dyDescent="0.25">
      <c r="B41" s="28">
        <v>2016</v>
      </c>
      <c r="C41" s="1" t="s">
        <v>271</v>
      </c>
      <c r="D41" s="1">
        <v>3</v>
      </c>
      <c r="E41" s="1">
        <v>1</v>
      </c>
      <c r="F41" s="1">
        <v>2</v>
      </c>
      <c r="G41" s="1">
        <v>17</v>
      </c>
      <c r="H41" s="23">
        <v>5.666666666666667</v>
      </c>
      <c r="I41" s="1">
        <v>15</v>
      </c>
      <c r="J41" s="1">
        <v>5</v>
      </c>
      <c r="K41" s="80">
        <v>2</v>
      </c>
      <c r="M41" s="28">
        <v>2011</v>
      </c>
      <c r="N41" s="1" t="s">
        <v>359</v>
      </c>
      <c r="O41" s="1">
        <v>3</v>
      </c>
      <c r="P41" s="1">
        <v>1</v>
      </c>
      <c r="Q41" s="1">
        <v>2</v>
      </c>
      <c r="R41" s="1">
        <v>13</v>
      </c>
      <c r="S41" s="23">
        <v>4.333333333333333</v>
      </c>
      <c r="T41" s="1">
        <v>14</v>
      </c>
      <c r="U41" s="23">
        <v>4.666666666666667</v>
      </c>
      <c r="V41" s="80">
        <v>-1</v>
      </c>
    </row>
    <row r="42" spans="2:22" x14ac:dyDescent="0.25">
      <c r="B42" s="28">
        <v>2015</v>
      </c>
      <c r="C42" s="1" t="s">
        <v>234</v>
      </c>
      <c r="D42" s="1">
        <v>4</v>
      </c>
      <c r="E42" s="1">
        <v>2</v>
      </c>
      <c r="F42" s="1">
        <v>2</v>
      </c>
      <c r="G42" s="1">
        <v>19</v>
      </c>
      <c r="H42" s="23">
        <v>4.75</v>
      </c>
      <c r="I42" s="1">
        <v>31</v>
      </c>
      <c r="J42" s="23">
        <v>7.75</v>
      </c>
      <c r="K42" s="80">
        <v>-12</v>
      </c>
      <c r="M42" s="28">
        <v>2010</v>
      </c>
      <c r="N42" s="1" t="s">
        <v>359</v>
      </c>
      <c r="O42" s="1">
        <v>4</v>
      </c>
      <c r="P42" s="1">
        <v>2</v>
      </c>
      <c r="Q42" s="1">
        <v>2</v>
      </c>
      <c r="R42" s="1">
        <v>12</v>
      </c>
      <c r="S42" s="1">
        <v>3</v>
      </c>
      <c r="T42" s="1">
        <v>12</v>
      </c>
      <c r="U42" s="1">
        <v>3</v>
      </c>
      <c r="V42" s="80">
        <v>0</v>
      </c>
    </row>
    <row r="43" spans="2:22" x14ac:dyDescent="0.25">
      <c r="B43" s="28">
        <v>2014</v>
      </c>
      <c r="C43" s="1" t="s">
        <v>234</v>
      </c>
      <c r="D43" s="1">
        <v>3</v>
      </c>
      <c r="E43" s="1">
        <v>1</v>
      </c>
      <c r="F43" s="1">
        <v>2</v>
      </c>
      <c r="G43" s="1">
        <v>5</v>
      </c>
      <c r="H43" s="23">
        <v>1.6666666666666667</v>
      </c>
      <c r="I43" s="1">
        <v>16</v>
      </c>
      <c r="J43" s="23">
        <v>5.333333333333333</v>
      </c>
      <c r="K43" s="80">
        <v>-11</v>
      </c>
      <c r="M43" s="28">
        <v>2009</v>
      </c>
      <c r="N43" s="1" t="s">
        <v>359</v>
      </c>
      <c r="O43" s="1">
        <v>3</v>
      </c>
      <c r="P43" s="1">
        <v>1</v>
      </c>
      <c r="Q43" s="1">
        <v>2</v>
      </c>
      <c r="R43" s="1">
        <v>10</v>
      </c>
      <c r="S43" s="23">
        <v>3.3333333333333335</v>
      </c>
      <c r="T43" s="1">
        <v>17</v>
      </c>
      <c r="U43" s="23">
        <v>5.666666666666667</v>
      </c>
      <c r="V43" s="80">
        <v>-7</v>
      </c>
    </row>
    <row r="44" spans="2:22" x14ac:dyDescent="0.25">
      <c r="B44" s="28">
        <v>2013</v>
      </c>
      <c r="C44" s="1" t="s">
        <v>234</v>
      </c>
      <c r="D44" s="1">
        <v>3</v>
      </c>
      <c r="E44" s="1">
        <v>1</v>
      </c>
      <c r="F44" s="1">
        <v>2</v>
      </c>
      <c r="G44" s="1">
        <v>7</v>
      </c>
      <c r="H44" s="23">
        <v>2.3333333333333335</v>
      </c>
      <c r="I44" s="1">
        <v>19</v>
      </c>
      <c r="J44" s="23">
        <v>6.333333333333333</v>
      </c>
      <c r="K44" s="80">
        <v>-12</v>
      </c>
      <c r="M44" s="81"/>
      <c r="N44" s="103" t="s">
        <v>374</v>
      </c>
      <c r="O44" s="103">
        <f>SUM(O30:O43)</f>
        <v>39</v>
      </c>
      <c r="P44" s="103">
        <f t="shared" ref="P44:T44" si="3">SUM(P30:P43)</f>
        <v>11</v>
      </c>
      <c r="Q44" s="103">
        <f t="shared" si="3"/>
        <v>28</v>
      </c>
      <c r="R44" s="103">
        <f t="shared" si="3"/>
        <v>134</v>
      </c>
      <c r="S44" s="104">
        <f>R44/O44</f>
        <v>3.4358974358974357</v>
      </c>
      <c r="T44" s="103">
        <f t="shared" si="3"/>
        <v>230</v>
      </c>
      <c r="U44" s="104">
        <f>T44/O44</f>
        <v>5.8974358974358978</v>
      </c>
      <c r="V44" s="95">
        <f>R44-T44</f>
        <v>-96</v>
      </c>
    </row>
    <row r="45" spans="2:22" x14ac:dyDescent="0.25">
      <c r="B45" s="28">
        <v>2012</v>
      </c>
      <c r="C45" s="1" t="s">
        <v>234</v>
      </c>
      <c r="D45" s="1">
        <v>3</v>
      </c>
      <c r="E45" s="1">
        <v>1</v>
      </c>
      <c r="F45" s="1">
        <v>2</v>
      </c>
      <c r="G45" s="1">
        <v>8</v>
      </c>
      <c r="H45" s="1">
        <v>3</v>
      </c>
      <c r="I45" s="1">
        <v>21</v>
      </c>
      <c r="J45" s="1">
        <v>3</v>
      </c>
      <c r="K45" s="80">
        <v>-13</v>
      </c>
    </row>
    <row r="46" spans="2:22" x14ac:dyDescent="0.25">
      <c r="B46" s="28">
        <v>2011</v>
      </c>
      <c r="C46" s="1" t="s">
        <v>234</v>
      </c>
      <c r="D46" s="1">
        <v>4</v>
      </c>
      <c r="E46" s="1">
        <v>2</v>
      </c>
      <c r="F46" s="1">
        <v>2</v>
      </c>
      <c r="G46" s="1">
        <v>10</v>
      </c>
      <c r="H46" s="23">
        <v>2.5</v>
      </c>
      <c r="I46" s="1">
        <v>24</v>
      </c>
      <c r="J46" s="1">
        <v>6</v>
      </c>
      <c r="K46" s="80">
        <v>-14</v>
      </c>
      <c r="M46" s="105" t="s">
        <v>375</v>
      </c>
      <c r="N46" s="98" t="s">
        <v>373</v>
      </c>
      <c r="O46" s="98" t="s">
        <v>310</v>
      </c>
      <c r="P46" s="99" t="s">
        <v>159</v>
      </c>
      <c r="Q46" s="99" t="s">
        <v>156</v>
      </c>
      <c r="R46" s="99" t="s">
        <v>157</v>
      </c>
      <c r="S46" s="99" t="s">
        <v>161</v>
      </c>
      <c r="T46" s="99" t="s">
        <v>158</v>
      </c>
      <c r="U46" s="99" t="s">
        <v>160</v>
      </c>
      <c r="V46" s="101" t="s">
        <v>162</v>
      </c>
    </row>
    <row r="47" spans="2:22" x14ac:dyDescent="0.25">
      <c r="B47" s="28">
        <v>2010</v>
      </c>
      <c r="C47" s="1" t="s">
        <v>234</v>
      </c>
      <c r="D47" s="1">
        <v>2</v>
      </c>
      <c r="E47" s="1">
        <v>0</v>
      </c>
      <c r="F47" s="1">
        <v>2</v>
      </c>
      <c r="G47" s="1">
        <v>7</v>
      </c>
      <c r="H47" s="23">
        <v>3.5</v>
      </c>
      <c r="I47" s="1">
        <v>10</v>
      </c>
      <c r="J47" s="1">
        <v>5</v>
      </c>
      <c r="K47" s="80">
        <v>-3</v>
      </c>
      <c r="M47" s="28">
        <v>2010</v>
      </c>
      <c r="N47" s="1" t="s">
        <v>263</v>
      </c>
      <c r="O47" s="18">
        <v>6</v>
      </c>
      <c r="P47" s="18">
        <v>4</v>
      </c>
      <c r="Q47" s="18">
        <v>2</v>
      </c>
      <c r="R47" s="18">
        <v>38</v>
      </c>
      <c r="S47" s="20">
        <v>6.333333333333333</v>
      </c>
      <c r="T47" s="18">
        <v>24</v>
      </c>
      <c r="U47" s="18">
        <v>4</v>
      </c>
      <c r="V47" s="80">
        <v>14</v>
      </c>
    </row>
    <row r="48" spans="2:22" x14ac:dyDescent="0.25">
      <c r="B48" s="28">
        <v>2009</v>
      </c>
      <c r="C48" s="1" t="s">
        <v>234</v>
      </c>
      <c r="D48" s="1">
        <v>1</v>
      </c>
      <c r="E48" s="1">
        <v>0</v>
      </c>
      <c r="F48" s="1">
        <v>2</v>
      </c>
      <c r="G48" s="1">
        <v>6</v>
      </c>
      <c r="H48" s="1">
        <v>6</v>
      </c>
      <c r="I48" s="1">
        <v>14</v>
      </c>
      <c r="J48" s="1">
        <v>14</v>
      </c>
      <c r="K48" s="80">
        <v>-8</v>
      </c>
      <c r="M48" s="28">
        <v>2009</v>
      </c>
      <c r="N48" s="1" t="s">
        <v>210</v>
      </c>
      <c r="O48" s="1">
        <v>5</v>
      </c>
      <c r="P48" s="1">
        <v>3</v>
      </c>
      <c r="Q48" s="1">
        <v>2</v>
      </c>
      <c r="R48" s="1">
        <v>18</v>
      </c>
      <c r="S48" s="1">
        <v>3.6</v>
      </c>
      <c r="T48" s="1">
        <v>24</v>
      </c>
      <c r="U48" s="1">
        <v>4.8</v>
      </c>
      <c r="V48" s="80">
        <v>-6</v>
      </c>
    </row>
    <row r="49" spans="2:22" x14ac:dyDescent="0.25">
      <c r="B49" s="28">
        <v>2005</v>
      </c>
      <c r="C49" s="1" t="s">
        <v>146</v>
      </c>
      <c r="D49" s="1">
        <v>2</v>
      </c>
      <c r="E49" s="1">
        <v>0</v>
      </c>
      <c r="F49" s="1">
        <v>2</v>
      </c>
      <c r="G49" s="1">
        <v>6</v>
      </c>
      <c r="H49" s="1">
        <v>3</v>
      </c>
      <c r="I49" s="1">
        <v>9</v>
      </c>
      <c r="J49" s="23">
        <v>4.5</v>
      </c>
      <c r="K49" s="80">
        <v>-3</v>
      </c>
      <c r="M49" s="81"/>
      <c r="N49" s="103" t="s">
        <v>374</v>
      </c>
      <c r="O49" s="103">
        <f>SUM(O47:O48)</f>
        <v>11</v>
      </c>
      <c r="P49" s="103">
        <f t="shared" ref="P49:T49" si="4">SUM(P47:P48)</f>
        <v>7</v>
      </c>
      <c r="Q49" s="103">
        <f t="shared" si="4"/>
        <v>4</v>
      </c>
      <c r="R49" s="103">
        <f t="shared" si="4"/>
        <v>56</v>
      </c>
      <c r="S49" s="104">
        <f>R49/O49</f>
        <v>5.0909090909090908</v>
      </c>
      <c r="T49" s="103">
        <f t="shared" si="4"/>
        <v>48</v>
      </c>
      <c r="U49" s="104">
        <f>T49/O49</f>
        <v>4.3636363636363633</v>
      </c>
      <c r="V49" s="95">
        <f>R49-T49</f>
        <v>8</v>
      </c>
    </row>
    <row r="50" spans="2:22" x14ac:dyDescent="0.25">
      <c r="B50" s="28">
        <v>2004</v>
      </c>
      <c r="C50" s="1" t="s">
        <v>146</v>
      </c>
      <c r="D50" s="1">
        <v>4</v>
      </c>
      <c r="E50" s="1">
        <v>2</v>
      </c>
      <c r="F50" s="1">
        <v>2</v>
      </c>
      <c r="G50" s="1">
        <v>12</v>
      </c>
      <c r="H50" s="1">
        <v>3</v>
      </c>
      <c r="I50" s="1">
        <v>15</v>
      </c>
      <c r="J50" s="23">
        <v>3.75</v>
      </c>
      <c r="K50" s="80">
        <v>-3</v>
      </c>
    </row>
    <row r="51" spans="2:22" x14ac:dyDescent="0.25">
      <c r="B51" s="81"/>
      <c r="C51" s="103" t="s">
        <v>374</v>
      </c>
      <c r="D51" s="103">
        <f>SUM(D35:D50)</f>
        <v>47</v>
      </c>
      <c r="E51" s="103">
        <f t="shared" ref="E51:G51" si="5">SUM(E35:E50)</f>
        <v>16</v>
      </c>
      <c r="F51" s="103">
        <f t="shared" si="5"/>
        <v>32</v>
      </c>
      <c r="G51" s="103">
        <f t="shared" si="5"/>
        <v>150</v>
      </c>
      <c r="H51" s="104">
        <f>G51/D51</f>
        <v>3.1914893617021276</v>
      </c>
      <c r="I51" s="103">
        <f>SUM(I35:I50)</f>
        <v>269</v>
      </c>
      <c r="J51" s="104">
        <f>I51/D51</f>
        <v>5.7234042553191493</v>
      </c>
      <c r="K51" s="95">
        <f>G51-I51</f>
        <v>-119</v>
      </c>
      <c r="M51" s="105" t="s">
        <v>375</v>
      </c>
      <c r="N51" s="98" t="s">
        <v>373</v>
      </c>
      <c r="O51" s="98" t="s">
        <v>310</v>
      </c>
      <c r="P51" s="99" t="s">
        <v>159</v>
      </c>
      <c r="Q51" s="99" t="s">
        <v>156</v>
      </c>
      <c r="R51" s="99" t="s">
        <v>157</v>
      </c>
      <c r="S51" s="99" t="s">
        <v>161</v>
      </c>
      <c r="T51" s="99" t="s">
        <v>158</v>
      </c>
      <c r="U51" s="99" t="s">
        <v>160</v>
      </c>
      <c r="V51" s="101" t="s">
        <v>162</v>
      </c>
    </row>
    <row r="52" spans="2:22" x14ac:dyDescent="0.25">
      <c r="M52" s="28">
        <v>2013</v>
      </c>
      <c r="N52" s="1" t="s">
        <v>235</v>
      </c>
      <c r="O52" s="1">
        <v>3</v>
      </c>
      <c r="P52" s="1">
        <v>1</v>
      </c>
      <c r="Q52" s="1">
        <v>2</v>
      </c>
      <c r="R52" s="1">
        <v>15</v>
      </c>
      <c r="S52" s="1">
        <v>5</v>
      </c>
      <c r="T52" s="1">
        <v>14</v>
      </c>
      <c r="U52" s="23">
        <v>4.666666666666667</v>
      </c>
      <c r="V52" s="80">
        <v>1</v>
      </c>
    </row>
    <row r="53" spans="2:22" x14ac:dyDescent="0.25">
      <c r="B53" s="105" t="s">
        <v>375</v>
      </c>
      <c r="C53" s="98" t="s">
        <v>373</v>
      </c>
      <c r="D53" s="98" t="s">
        <v>310</v>
      </c>
      <c r="E53" s="98" t="s">
        <v>159</v>
      </c>
      <c r="F53" s="98" t="s">
        <v>156</v>
      </c>
      <c r="G53" s="98" t="s">
        <v>157</v>
      </c>
      <c r="H53" s="98" t="s">
        <v>161</v>
      </c>
      <c r="I53" s="98" t="s">
        <v>158</v>
      </c>
      <c r="J53" s="98" t="s">
        <v>160</v>
      </c>
      <c r="K53" s="106" t="s">
        <v>162</v>
      </c>
      <c r="M53" s="28">
        <v>2012</v>
      </c>
      <c r="N53" s="1" t="s">
        <v>235</v>
      </c>
      <c r="O53" s="1">
        <v>5</v>
      </c>
      <c r="P53" s="1">
        <v>3</v>
      </c>
      <c r="Q53" s="1">
        <v>2</v>
      </c>
      <c r="R53" s="1">
        <v>31</v>
      </c>
      <c r="S53" s="1">
        <v>6.2</v>
      </c>
      <c r="T53" s="1">
        <v>20</v>
      </c>
      <c r="U53" s="1">
        <v>4</v>
      </c>
      <c r="V53" s="80">
        <v>11</v>
      </c>
    </row>
    <row r="54" spans="2:22" x14ac:dyDescent="0.25">
      <c r="B54" s="28">
        <v>2004</v>
      </c>
      <c r="C54" s="1" t="s">
        <v>167</v>
      </c>
      <c r="D54" s="1">
        <v>6</v>
      </c>
      <c r="E54" s="1">
        <v>4</v>
      </c>
      <c r="F54" s="1">
        <v>2</v>
      </c>
      <c r="G54" s="1">
        <v>29</v>
      </c>
      <c r="H54" s="23">
        <v>4.833333333333333</v>
      </c>
      <c r="I54" s="1">
        <v>9</v>
      </c>
      <c r="J54" s="1">
        <v>1.5</v>
      </c>
      <c r="K54" s="80">
        <v>20</v>
      </c>
      <c r="M54" s="28">
        <v>2011</v>
      </c>
      <c r="N54" s="1" t="s">
        <v>235</v>
      </c>
      <c r="O54" s="1">
        <v>5</v>
      </c>
      <c r="P54" s="1">
        <v>3</v>
      </c>
      <c r="Q54" s="1">
        <v>2</v>
      </c>
      <c r="R54" s="1">
        <v>30</v>
      </c>
      <c r="S54" s="1">
        <v>6</v>
      </c>
      <c r="T54" s="1">
        <v>17</v>
      </c>
      <c r="U54" s="1">
        <v>3.4</v>
      </c>
      <c r="V54" s="80">
        <v>13</v>
      </c>
    </row>
    <row r="55" spans="2:22" x14ac:dyDescent="0.25">
      <c r="B55" s="28">
        <v>2023</v>
      </c>
      <c r="C55" s="1" t="s">
        <v>167</v>
      </c>
      <c r="D55" s="1">
        <v>2</v>
      </c>
      <c r="E55" s="1">
        <v>0</v>
      </c>
      <c r="F55" s="1">
        <v>2</v>
      </c>
      <c r="G55" s="1">
        <v>14</v>
      </c>
      <c r="H55" s="1">
        <v>7</v>
      </c>
      <c r="I55" s="1">
        <v>17</v>
      </c>
      <c r="J55" s="1">
        <v>8.5</v>
      </c>
      <c r="K55" s="80">
        <v>-3</v>
      </c>
      <c r="M55" s="28">
        <v>2010</v>
      </c>
      <c r="N55" s="1" t="s">
        <v>235</v>
      </c>
      <c r="O55" s="1">
        <v>3</v>
      </c>
      <c r="P55" s="1">
        <v>1</v>
      </c>
      <c r="Q55" s="1">
        <v>2</v>
      </c>
      <c r="R55" s="1">
        <v>11</v>
      </c>
      <c r="S55" s="23">
        <v>3.6666666666666665</v>
      </c>
      <c r="T55" s="1">
        <v>12</v>
      </c>
      <c r="U55" s="1">
        <v>4</v>
      </c>
      <c r="V55" s="80">
        <v>-1</v>
      </c>
    </row>
    <row r="56" spans="2:22" x14ac:dyDescent="0.25">
      <c r="B56" s="81"/>
      <c r="C56" s="103" t="s">
        <v>374</v>
      </c>
      <c r="D56" s="103">
        <f>SUM(D54:D55)</f>
        <v>8</v>
      </c>
      <c r="E56" s="103">
        <f t="shared" ref="E56:I56" si="6">SUM(E54:E55)</f>
        <v>4</v>
      </c>
      <c r="F56" s="103">
        <f t="shared" si="6"/>
        <v>4</v>
      </c>
      <c r="G56" s="103">
        <f t="shared" si="6"/>
        <v>43</v>
      </c>
      <c r="H56" s="104">
        <f>G56/D56</f>
        <v>5.375</v>
      </c>
      <c r="I56" s="103">
        <f t="shared" si="6"/>
        <v>26</v>
      </c>
      <c r="J56" s="103">
        <f>I56/D56</f>
        <v>3.25</v>
      </c>
      <c r="K56" s="95">
        <f>G56-I56</f>
        <v>17</v>
      </c>
      <c r="M56" s="28">
        <v>2005</v>
      </c>
      <c r="N56" s="1" t="s">
        <v>235</v>
      </c>
      <c r="O56" s="1">
        <v>5</v>
      </c>
      <c r="P56" s="1">
        <v>3</v>
      </c>
      <c r="Q56" s="1">
        <v>2</v>
      </c>
      <c r="R56" s="1">
        <v>8</v>
      </c>
      <c r="S56" s="1">
        <v>1.6</v>
      </c>
      <c r="T56" s="1">
        <v>8</v>
      </c>
      <c r="U56" s="1">
        <v>1.6</v>
      </c>
      <c r="V56" s="80">
        <v>0</v>
      </c>
    </row>
    <row r="57" spans="2:22" x14ac:dyDescent="0.25">
      <c r="M57" s="81"/>
      <c r="N57" s="103" t="s">
        <v>374</v>
      </c>
      <c r="O57" s="103">
        <f>SUM(O52:O56)</f>
        <v>21</v>
      </c>
      <c r="P57" s="103">
        <f t="shared" ref="P57:T57" si="7">SUM(P52:P56)</f>
        <v>11</v>
      </c>
      <c r="Q57" s="103">
        <f t="shared" si="7"/>
        <v>10</v>
      </c>
      <c r="R57" s="103">
        <f t="shared" si="7"/>
        <v>95</v>
      </c>
      <c r="S57" s="104">
        <f>R57/O57</f>
        <v>4.5238095238095237</v>
      </c>
      <c r="T57" s="103">
        <f t="shared" si="7"/>
        <v>71</v>
      </c>
      <c r="U57" s="104">
        <f>T57/O57</f>
        <v>3.3809523809523809</v>
      </c>
      <c r="V57" s="95">
        <f>R57-T57</f>
        <v>24</v>
      </c>
    </row>
    <row r="58" spans="2:22" x14ac:dyDescent="0.25">
      <c r="B58" s="105" t="s">
        <v>375</v>
      </c>
      <c r="C58" s="98" t="s">
        <v>373</v>
      </c>
      <c r="D58" s="98" t="s">
        <v>310</v>
      </c>
      <c r="E58" s="98" t="s">
        <v>159</v>
      </c>
      <c r="F58" s="98" t="s">
        <v>156</v>
      </c>
      <c r="G58" s="98" t="s">
        <v>157</v>
      </c>
      <c r="H58" s="98" t="s">
        <v>161</v>
      </c>
      <c r="I58" s="98" t="s">
        <v>158</v>
      </c>
      <c r="J58" s="98" t="s">
        <v>160</v>
      </c>
      <c r="K58" s="106" t="s">
        <v>162</v>
      </c>
    </row>
    <row r="59" spans="2:22" x14ac:dyDescent="0.25">
      <c r="B59" s="28">
        <v>2024</v>
      </c>
      <c r="C59" s="1" t="s">
        <v>150</v>
      </c>
      <c r="D59" s="1">
        <v>2</v>
      </c>
      <c r="E59" s="1">
        <v>0</v>
      </c>
      <c r="F59" s="1">
        <v>2</v>
      </c>
      <c r="G59" s="1">
        <v>7</v>
      </c>
      <c r="H59" s="1">
        <v>3.5</v>
      </c>
      <c r="I59" s="1">
        <v>13</v>
      </c>
      <c r="J59" s="1">
        <v>6.5</v>
      </c>
      <c r="K59" s="80">
        <v>-6</v>
      </c>
      <c r="M59" s="105" t="s">
        <v>375</v>
      </c>
      <c r="N59" s="98" t="s">
        <v>373</v>
      </c>
      <c r="O59" s="98" t="s">
        <v>310</v>
      </c>
      <c r="P59" s="99" t="s">
        <v>159</v>
      </c>
      <c r="Q59" s="99" t="s">
        <v>156</v>
      </c>
      <c r="R59" s="99" t="s">
        <v>157</v>
      </c>
      <c r="S59" s="99" t="s">
        <v>161</v>
      </c>
      <c r="T59" s="99" t="s">
        <v>158</v>
      </c>
      <c r="U59" s="99" t="s">
        <v>160</v>
      </c>
      <c r="V59" s="101" t="s">
        <v>162</v>
      </c>
    </row>
    <row r="60" spans="2:22" x14ac:dyDescent="0.25">
      <c r="B60" s="28">
        <v>2023</v>
      </c>
      <c r="C60" s="1" t="s">
        <v>150</v>
      </c>
      <c r="D60" s="1">
        <v>5</v>
      </c>
      <c r="E60" s="1">
        <v>3</v>
      </c>
      <c r="F60" s="1">
        <v>2</v>
      </c>
      <c r="G60" s="1">
        <v>41</v>
      </c>
      <c r="H60" s="1">
        <v>8.1999999999999993</v>
      </c>
      <c r="I60" s="1">
        <v>34</v>
      </c>
      <c r="J60" s="1">
        <v>6.8</v>
      </c>
      <c r="K60" s="80">
        <v>7</v>
      </c>
      <c r="M60" s="28">
        <v>2024</v>
      </c>
      <c r="N60" s="1" t="s">
        <v>320</v>
      </c>
      <c r="O60" s="1">
        <v>3</v>
      </c>
      <c r="P60" s="1">
        <v>1</v>
      </c>
      <c r="Q60" s="1">
        <v>2</v>
      </c>
      <c r="R60" s="1">
        <v>6</v>
      </c>
      <c r="S60" s="1">
        <v>2</v>
      </c>
      <c r="T60" s="1">
        <v>19</v>
      </c>
      <c r="U60" s="23">
        <v>6.333333333333333</v>
      </c>
      <c r="V60" s="80">
        <v>-13</v>
      </c>
    </row>
    <row r="61" spans="2:22" x14ac:dyDescent="0.25">
      <c r="B61" s="28">
        <v>2022</v>
      </c>
      <c r="C61" s="1" t="s">
        <v>150</v>
      </c>
      <c r="D61" s="1">
        <v>3</v>
      </c>
      <c r="E61" s="1">
        <v>1</v>
      </c>
      <c r="F61" s="1">
        <v>2</v>
      </c>
      <c r="G61" s="1">
        <v>14</v>
      </c>
      <c r="H61" s="23">
        <v>4.666666666666667</v>
      </c>
      <c r="I61" s="1">
        <v>23</v>
      </c>
      <c r="J61" s="23">
        <v>7.666666666666667</v>
      </c>
      <c r="K61" s="80">
        <v>-9</v>
      </c>
      <c r="M61" s="28">
        <v>2023</v>
      </c>
      <c r="N61" s="1" t="s">
        <v>320</v>
      </c>
      <c r="O61" s="1">
        <v>3</v>
      </c>
      <c r="P61" s="1">
        <v>1</v>
      </c>
      <c r="Q61" s="1">
        <v>2</v>
      </c>
      <c r="R61" s="1">
        <v>8</v>
      </c>
      <c r="S61" s="23">
        <v>2.6666666666666665</v>
      </c>
      <c r="T61" s="1">
        <v>25</v>
      </c>
      <c r="U61" s="23">
        <v>8.3333333333333339</v>
      </c>
      <c r="V61" s="80">
        <v>-17</v>
      </c>
    </row>
    <row r="62" spans="2:22" x14ac:dyDescent="0.25">
      <c r="B62" s="28">
        <v>2019</v>
      </c>
      <c r="C62" s="1" t="s">
        <v>150</v>
      </c>
      <c r="D62" s="1">
        <v>2</v>
      </c>
      <c r="E62" s="1">
        <v>0</v>
      </c>
      <c r="F62" s="1">
        <v>2</v>
      </c>
      <c r="G62" s="1">
        <v>3</v>
      </c>
      <c r="H62" s="1">
        <v>1.5</v>
      </c>
      <c r="I62" s="1">
        <v>9</v>
      </c>
      <c r="J62" s="1">
        <v>4.5</v>
      </c>
      <c r="K62" s="80">
        <v>-6</v>
      </c>
      <c r="M62" s="28">
        <v>2022</v>
      </c>
      <c r="N62" s="1" t="s">
        <v>320</v>
      </c>
      <c r="O62" s="1">
        <v>5</v>
      </c>
      <c r="P62" s="1">
        <v>3</v>
      </c>
      <c r="Q62" s="1">
        <v>2</v>
      </c>
      <c r="R62" s="1">
        <v>28</v>
      </c>
      <c r="S62" s="1">
        <v>5.6</v>
      </c>
      <c r="T62" s="1">
        <v>24</v>
      </c>
      <c r="U62" s="1">
        <v>4.8</v>
      </c>
      <c r="V62" s="80">
        <v>4</v>
      </c>
    </row>
    <row r="63" spans="2:22" x14ac:dyDescent="0.25">
      <c r="B63" s="28">
        <v>2018</v>
      </c>
      <c r="C63" s="1" t="s">
        <v>150</v>
      </c>
      <c r="D63" s="1">
        <v>3</v>
      </c>
      <c r="E63" s="1">
        <v>1</v>
      </c>
      <c r="F63" s="1">
        <v>2</v>
      </c>
      <c r="G63" s="1">
        <v>17</v>
      </c>
      <c r="H63" s="23">
        <v>5.666666666666667</v>
      </c>
      <c r="I63" s="1">
        <v>16</v>
      </c>
      <c r="J63" s="23">
        <v>5.333333333333333</v>
      </c>
      <c r="K63" s="80">
        <v>1</v>
      </c>
      <c r="M63" s="28">
        <v>2019</v>
      </c>
      <c r="N63" s="1" t="s">
        <v>320</v>
      </c>
      <c r="O63" s="1">
        <v>4</v>
      </c>
      <c r="P63" s="1">
        <v>2</v>
      </c>
      <c r="Q63" s="1">
        <v>2</v>
      </c>
      <c r="R63" s="1">
        <v>21</v>
      </c>
      <c r="S63" s="23">
        <v>5.25</v>
      </c>
      <c r="T63" s="1">
        <v>13</v>
      </c>
      <c r="U63" s="23">
        <v>3.25</v>
      </c>
      <c r="V63" s="80">
        <v>8</v>
      </c>
    </row>
    <row r="64" spans="2:22" x14ac:dyDescent="0.25">
      <c r="B64" s="28">
        <v>2017</v>
      </c>
      <c r="C64" s="1" t="s">
        <v>265</v>
      </c>
      <c r="D64" s="1">
        <v>3</v>
      </c>
      <c r="E64" s="1">
        <v>1</v>
      </c>
      <c r="F64" s="1">
        <v>2</v>
      </c>
      <c r="G64" s="1">
        <v>10</v>
      </c>
      <c r="H64" s="23">
        <v>3.3333333333333335</v>
      </c>
      <c r="I64" s="1">
        <v>10</v>
      </c>
      <c r="J64" s="23">
        <v>3.3333333333333335</v>
      </c>
      <c r="K64" s="80">
        <v>0</v>
      </c>
      <c r="M64" s="28">
        <v>2018</v>
      </c>
      <c r="N64" s="1" t="s">
        <v>320</v>
      </c>
      <c r="O64" s="1">
        <v>2</v>
      </c>
      <c r="P64" s="1">
        <v>0</v>
      </c>
      <c r="Q64" s="1">
        <v>2</v>
      </c>
      <c r="R64" s="1">
        <v>6</v>
      </c>
      <c r="S64" s="1">
        <v>3</v>
      </c>
      <c r="T64" s="1">
        <v>14</v>
      </c>
      <c r="U64" s="1">
        <v>7</v>
      </c>
      <c r="V64" s="80">
        <v>-8</v>
      </c>
    </row>
    <row r="65" spans="2:22" x14ac:dyDescent="0.25">
      <c r="B65" s="28">
        <v>2016</v>
      </c>
      <c r="C65" s="1" t="s">
        <v>265</v>
      </c>
      <c r="D65" s="1">
        <v>6</v>
      </c>
      <c r="E65" s="1">
        <v>4</v>
      </c>
      <c r="F65" s="1">
        <v>2</v>
      </c>
      <c r="G65" s="1">
        <v>30</v>
      </c>
      <c r="H65" s="1">
        <v>5</v>
      </c>
      <c r="I65" s="1">
        <v>21</v>
      </c>
      <c r="J65" s="1">
        <v>3.5</v>
      </c>
      <c r="K65" s="80">
        <v>9</v>
      </c>
      <c r="M65" s="28">
        <v>2017</v>
      </c>
      <c r="N65" s="1" t="s">
        <v>320</v>
      </c>
      <c r="O65" s="1">
        <v>4</v>
      </c>
      <c r="P65" s="1">
        <v>2</v>
      </c>
      <c r="Q65" s="1">
        <v>2</v>
      </c>
      <c r="R65" s="1">
        <v>16</v>
      </c>
      <c r="S65" s="1">
        <v>4</v>
      </c>
      <c r="T65" s="1">
        <v>8</v>
      </c>
      <c r="U65" s="1">
        <v>2</v>
      </c>
      <c r="V65" s="80">
        <v>8</v>
      </c>
    </row>
    <row r="66" spans="2:22" x14ac:dyDescent="0.25">
      <c r="B66" s="28">
        <v>2015</v>
      </c>
      <c r="C66" s="1" t="s">
        <v>233</v>
      </c>
      <c r="D66" s="1">
        <v>3</v>
      </c>
      <c r="E66" s="1">
        <v>1</v>
      </c>
      <c r="F66" s="1">
        <v>2</v>
      </c>
      <c r="G66" s="1">
        <v>23</v>
      </c>
      <c r="H66" s="23">
        <v>7.666666666666667</v>
      </c>
      <c r="I66" s="1">
        <v>12</v>
      </c>
      <c r="J66" s="1">
        <v>4</v>
      </c>
      <c r="K66" s="80">
        <v>11</v>
      </c>
      <c r="M66" s="28">
        <v>2016</v>
      </c>
      <c r="N66" s="1" t="s">
        <v>320</v>
      </c>
      <c r="O66" s="1">
        <v>4</v>
      </c>
      <c r="P66" s="1">
        <v>2</v>
      </c>
      <c r="Q66" s="1">
        <v>2</v>
      </c>
      <c r="R66" s="1">
        <v>16</v>
      </c>
      <c r="S66" s="1">
        <v>4</v>
      </c>
      <c r="T66" s="1">
        <v>20</v>
      </c>
      <c r="U66" s="1">
        <v>5</v>
      </c>
      <c r="V66" s="80">
        <v>-4</v>
      </c>
    </row>
    <row r="67" spans="2:22" x14ac:dyDescent="0.25">
      <c r="B67" s="28">
        <v>2014</v>
      </c>
      <c r="C67" s="1" t="s">
        <v>233</v>
      </c>
      <c r="D67" s="1">
        <v>5</v>
      </c>
      <c r="E67" s="1">
        <v>3</v>
      </c>
      <c r="F67" s="1">
        <v>2</v>
      </c>
      <c r="G67" s="1">
        <v>27</v>
      </c>
      <c r="H67" s="1">
        <v>5.4</v>
      </c>
      <c r="I67" s="1">
        <v>22</v>
      </c>
      <c r="J67" s="1">
        <v>4.4000000000000004</v>
      </c>
      <c r="K67" s="80">
        <v>5</v>
      </c>
      <c r="M67" s="28">
        <v>2015</v>
      </c>
      <c r="N67" s="1" t="s">
        <v>356</v>
      </c>
      <c r="O67" s="1">
        <v>4</v>
      </c>
      <c r="P67" s="1">
        <v>2</v>
      </c>
      <c r="Q67" s="1">
        <v>2</v>
      </c>
      <c r="R67" s="1">
        <v>17</v>
      </c>
      <c r="S67" s="23">
        <v>4.25</v>
      </c>
      <c r="T67" s="1">
        <v>17</v>
      </c>
      <c r="U67" s="23">
        <v>4.25</v>
      </c>
      <c r="V67" s="80">
        <v>0</v>
      </c>
    </row>
    <row r="68" spans="2:22" x14ac:dyDescent="0.25">
      <c r="B68" s="28">
        <v>2013</v>
      </c>
      <c r="C68" s="1" t="s">
        <v>233</v>
      </c>
      <c r="D68" s="1">
        <v>6</v>
      </c>
      <c r="E68" s="1">
        <v>4</v>
      </c>
      <c r="F68" s="1">
        <v>2</v>
      </c>
      <c r="G68" s="1">
        <v>27</v>
      </c>
      <c r="H68" s="1">
        <v>4.5</v>
      </c>
      <c r="I68" s="1">
        <v>29</v>
      </c>
      <c r="J68" s="23">
        <v>4.833333333333333</v>
      </c>
      <c r="K68" s="80">
        <v>-2</v>
      </c>
      <c r="M68" s="28">
        <v>2014</v>
      </c>
      <c r="N68" s="1" t="s">
        <v>356</v>
      </c>
      <c r="O68" s="1">
        <v>6</v>
      </c>
      <c r="P68" s="1">
        <v>4</v>
      </c>
      <c r="Q68" s="1">
        <v>2</v>
      </c>
      <c r="R68" s="1">
        <v>41</v>
      </c>
      <c r="S68" s="23">
        <v>6.833333333333333</v>
      </c>
      <c r="T68" s="1">
        <v>27</v>
      </c>
      <c r="U68" s="1">
        <v>4.5</v>
      </c>
      <c r="V68" s="80">
        <v>14</v>
      </c>
    </row>
    <row r="69" spans="2:22" x14ac:dyDescent="0.25">
      <c r="B69" s="28">
        <v>2012</v>
      </c>
      <c r="C69" s="1" t="s">
        <v>233</v>
      </c>
      <c r="D69" s="1">
        <v>3</v>
      </c>
      <c r="E69" s="1">
        <v>1</v>
      </c>
      <c r="F69" s="1">
        <v>2</v>
      </c>
      <c r="G69" s="1">
        <v>15</v>
      </c>
      <c r="H69" s="1">
        <v>3</v>
      </c>
      <c r="I69" s="1">
        <v>13</v>
      </c>
      <c r="J69" s="1">
        <v>3</v>
      </c>
      <c r="K69" s="80">
        <v>2</v>
      </c>
      <c r="M69" s="28">
        <v>2005</v>
      </c>
      <c r="N69" s="1" t="s">
        <v>320</v>
      </c>
      <c r="O69" s="1">
        <v>5</v>
      </c>
      <c r="P69" s="1">
        <v>3</v>
      </c>
      <c r="Q69" s="1">
        <v>2</v>
      </c>
      <c r="R69" s="1">
        <v>17</v>
      </c>
      <c r="S69" s="1">
        <v>3.4</v>
      </c>
      <c r="T69" s="1">
        <v>12</v>
      </c>
      <c r="U69" s="1">
        <v>2.4</v>
      </c>
      <c r="V69" s="80">
        <v>5</v>
      </c>
    </row>
    <row r="70" spans="2:22" x14ac:dyDescent="0.25">
      <c r="B70" s="28">
        <v>2011</v>
      </c>
      <c r="C70" s="1" t="s">
        <v>233</v>
      </c>
      <c r="D70" s="1">
        <v>2</v>
      </c>
      <c r="E70" s="1">
        <v>0</v>
      </c>
      <c r="F70" s="1">
        <v>2</v>
      </c>
      <c r="G70" s="1">
        <v>3</v>
      </c>
      <c r="H70" s="1">
        <v>1.5</v>
      </c>
      <c r="I70" s="1">
        <v>5</v>
      </c>
      <c r="J70" s="1">
        <v>2.5</v>
      </c>
      <c r="K70" s="80">
        <v>-2</v>
      </c>
      <c r="M70" s="28">
        <v>2004</v>
      </c>
      <c r="N70" s="1" t="s">
        <v>320</v>
      </c>
      <c r="O70" s="1">
        <v>3</v>
      </c>
      <c r="P70" s="1">
        <v>1</v>
      </c>
      <c r="Q70" s="1">
        <v>2</v>
      </c>
      <c r="R70" s="1">
        <v>5</v>
      </c>
      <c r="S70" s="23">
        <v>1.6666666666666667</v>
      </c>
      <c r="T70" s="1">
        <v>10</v>
      </c>
      <c r="U70" s="23">
        <v>3.3333333333333335</v>
      </c>
      <c r="V70" s="80">
        <v>-5</v>
      </c>
    </row>
    <row r="71" spans="2:22" x14ac:dyDescent="0.25">
      <c r="B71" s="28">
        <v>2010</v>
      </c>
      <c r="C71" s="1" t="s">
        <v>233</v>
      </c>
      <c r="D71" s="1">
        <v>2</v>
      </c>
      <c r="E71" s="1">
        <v>0</v>
      </c>
      <c r="F71" s="1">
        <v>2</v>
      </c>
      <c r="G71" s="1">
        <v>3</v>
      </c>
      <c r="H71" s="1">
        <v>1.5</v>
      </c>
      <c r="I71" s="1">
        <v>12</v>
      </c>
      <c r="J71" s="1">
        <v>6</v>
      </c>
      <c r="K71" s="80">
        <v>-9</v>
      </c>
      <c r="M71" s="81"/>
      <c r="N71" s="103" t="s">
        <v>374</v>
      </c>
      <c r="O71" s="103">
        <f>SUM(O60:O70)</f>
        <v>43</v>
      </c>
      <c r="P71" s="103">
        <f t="shared" ref="P71:T71" si="8">SUM(P60:P70)</f>
        <v>21</v>
      </c>
      <c r="Q71" s="103">
        <f t="shared" si="8"/>
        <v>22</v>
      </c>
      <c r="R71" s="103">
        <f t="shared" si="8"/>
        <v>181</v>
      </c>
      <c r="S71" s="104">
        <f>R71/O71</f>
        <v>4.2093023255813957</v>
      </c>
      <c r="T71" s="103">
        <f t="shared" si="8"/>
        <v>189</v>
      </c>
      <c r="U71" s="104">
        <f>T71/O71</f>
        <v>4.3953488372093021</v>
      </c>
      <c r="V71" s="95">
        <f>R71-T71</f>
        <v>-8</v>
      </c>
    </row>
    <row r="72" spans="2:22" x14ac:dyDescent="0.25">
      <c r="B72" s="28">
        <v>2009</v>
      </c>
      <c r="C72" s="1" t="s">
        <v>233</v>
      </c>
      <c r="D72" s="1">
        <v>3</v>
      </c>
      <c r="E72" s="1">
        <v>1</v>
      </c>
      <c r="F72" s="1">
        <v>2</v>
      </c>
      <c r="G72" s="1">
        <v>6</v>
      </c>
      <c r="H72" s="1">
        <v>2</v>
      </c>
      <c r="I72" s="1">
        <v>6</v>
      </c>
      <c r="J72" s="1">
        <v>2</v>
      </c>
      <c r="K72" s="80">
        <v>0</v>
      </c>
    </row>
    <row r="73" spans="2:22" x14ac:dyDescent="0.25">
      <c r="B73" s="28">
        <v>2004</v>
      </c>
      <c r="C73" s="1" t="s">
        <v>150</v>
      </c>
      <c r="D73" s="1">
        <v>7</v>
      </c>
      <c r="E73" s="1">
        <v>5</v>
      </c>
      <c r="F73" s="1">
        <v>2</v>
      </c>
      <c r="G73" s="1">
        <v>38</v>
      </c>
      <c r="H73" s="23">
        <v>5.4285714285714288</v>
      </c>
      <c r="I73" s="1">
        <v>17</v>
      </c>
      <c r="J73" s="23">
        <v>2.4285714285714284</v>
      </c>
      <c r="K73" s="80">
        <v>21</v>
      </c>
      <c r="M73" s="105" t="s">
        <v>375</v>
      </c>
      <c r="N73" s="98" t="s">
        <v>373</v>
      </c>
      <c r="O73" s="98" t="s">
        <v>310</v>
      </c>
      <c r="P73" s="98" t="s">
        <v>159</v>
      </c>
      <c r="Q73" s="98" t="s">
        <v>156</v>
      </c>
      <c r="R73" s="98" t="s">
        <v>157</v>
      </c>
      <c r="S73" s="98" t="s">
        <v>161</v>
      </c>
      <c r="T73" s="98" t="s">
        <v>158</v>
      </c>
      <c r="U73" s="98" t="s">
        <v>160</v>
      </c>
      <c r="V73" s="106" t="s">
        <v>162</v>
      </c>
    </row>
    <row r="74" spans="2:22" x14ac:dyDescent="0.25">
      <c r="B74" s="81"/>
      <c r="C74" s="103" t="s">
        <v>374</v>
      </c>
      <c r="D74" s="103">
        <f>SUM(D59:D73)</f>
        <v>55</v>
      </c>
      <c r="E74" s="103">
        <f t="shared" ref="E74:I74" si="9">SUM(E59:E73)</f>
        <v>25</v>
      </c>
      <c r="F74" s="103">
        <f t="shared" si="9"/>
        <v>30</v>
      </c>
      <c r="G74" s="103">
        <f t="shared" si="9"/>
        <v>264</v>
      </c>
      <c r="H74" s="103">
        <f>G74/D74</f>
        <v>4.8</v>
      </c>
      <c r="I74" s="103">
        <f t="shared" si="9"/>
        <v>242</v>
      </c>
      <c r="J74" s="103">
        <f>I74/D74</f>
        <v>4.4000000000000004</v>
      </c>
      <c r="K74" s="95">
        <f>G74-I74</f>
        <v>22</v>
      </c>
      <c r="M74" s="28">
        <v>2024</v>
      </c>
      <c r="N74" s="1" t="s">
        <v>51</v>
      </c>
      <c r="O74" s="1">
        <v>7</v>
      </c>
      <c r="P74" s="1">
        <v>5</v>
      </c>
      <c r="Q74" s="1">
        <v>2</v>
      </c>
      <c r="R74" s="1">
        <v>38</v>
      </c>
      <c r="S74" s="23">
        <v>5.4285714285714288</v>
      </c>
      <c r="T74" s="1">
        <v>29</v>
      </c>
      <c r="U74" s="23">
        <v>4.1428571428571432</v>
      </c>
      <c r="V74" s="80">
        <v>9</v>
      </c>
    </row>
    <row r="75" spans="2:22" x14ac:dyDescent="0.25">
      <c r="M75" s="28">
        <v>2023</v>
      </c>
      <c r="N75" s="1" t="s">
        <v>51</v>
      </c>
      <c r="O75" s="1">
        <v>6</v>
      </c>
      <c r="P75" s="1">
        <v>4</v>
      </c>
      <c r="Q75" s="1">
        <v>2</v>
      </c>
      <c r="R75" s="1">
        <v>38</v>
      </c>
      <c r="S75" s="23">
        <v>6.333333333333333</v>
      </c>
      <c r="T75" s="1">
        <v>35</v>
      </c>
      <c r="U75" s="23">
        <v>5.833333333333333</v>
      </c>
      <c r="V75" s="80">
        <v>3</v>
      </c>
    </row>
    <row r="76" spans="2:22" x14ac:dyDescent="0.25">
      <c r="B76" s="105" t="s">
        <v>375</v>
      </c>
      <c r="C76" s="98" t="s">
        <v>373</v>
      </c>
      <c r="D76" s="98" t="s">
        <v>310</v>
      </c>
      <c r="E76" s="98" t="s">
        <v>159</v>
      </c>
      <c r="F76" s="98" t="s">
        <v>156</v>
      </c>
      <c r="G76" s="98" t="s">
        <v>157</v>
      </c>
      <c r="H76" s="98" t="s">
        <v>161</v>
      </c>
      <c r="I76" s="98" t="s">
        <v>158</v>
      </c>
      <c r="J76" s="98" t="s">
        <v>160</v>
      </c>
      <c r="K76" s="106" t="s">
        <v>162</v>
      </c>
      <c r="M76" s="28">
        <v>2022</v>
      </c>
      <c r="N76" s="1" t="s">
        <v>51</v>
      </c>
      <c r="O76" s="1">
        <v>8</v>
      </c>
      <c r="P76" s="1">
        <v>6</v>
      </c>
      <c r="Q76" s="1">
        <v>2</v>
      </c>
      <c r="R76" s="1">
        <v>73</v>
      </c>
      <c r="S76" s="23">
        <v>9.125</v>
      </c>
      <c r="T76" s="1">
        <v>25</v>
      </c>
      <c r="U76" s="23">
        <v>3.125</v>
      </c>
      <c r="V76" s="80">
        <v>48</v>
      </c>
    </row>
    <row r="77" spans="2:22" x14ac:dyDescent="0.25">
      <c r="B77" s="28">
        <v>2024</v>
      </c>
      <c r="C77" s="1" t="s">
        <v>152</v>
      </c>
      <c r="D77" s="1">
        <v>3</v>
      </c>
      <c r="E77" s="1">
        <v>1</v>
      </c>
      <c r="F77" s="1">
        <v>2</v>
      </c>
      <c r="G77" s="1">
        <v>26</v>
      </c>
      <c r="H77" s="23">
        <v>8.6666666666666661</v>
      </c>
      <c r="I77" s="1">
        <v>24</v>
      </c>
      <c r="J77" s="1">
        <v>8</v>
      </c>
      <c r="K77" s="80">
        <v>2</v>
      </c>
      <c r="M77" s="28">
        <v>2019</v>
      </c>
      <c r="N77" s="1" t="s">
        <v>51</v>
      </c>
      <c r="O77" s="1">
        <v>7</v>
      </c>
      <c r="P77" s="1">
        <v>6</v>
      </c>
      <c r="Q77" s="1">
        <v>1</v>
      </c>
      <c r="R77" s="1">
        <v>36</v>
      </c>
      <c r="S77" s="23">
        <v>5.1428571428571432</v>
      </c>
      <c r="T77" s="1">
        <v>22</v>
      </c>
      <c r="U77" s="23">
        <v>3.1428571428571428</v>
      </c>
      <c r="V77" s="80">
        <v>14</v>
      </c>
    </row>
    <row r="78" spans="2:22" x14ac:dyDescent="0.25">
      <c r="B78" s="28">
        <v>2023</v>
      </c>
      <c r="C78" s="1" t="s">
        <v>152</v>
      </c>
      <c r="D78" s="1">
        <v>5</v>
      </c>
      <c r="E78" s="1">
        <v>2</v>
      </c>
      <c r="F78" s="1">
        <v>2</v>
      </c>
      <c r="G78" s="1">
        <v>16</v>
      </c>
      <c r="H78" s="1">
        <v>3.2</v>
      </c>
      <c r="I78" s="1">
        <v>25</v>
      </c>
      <c r="J78" s="1">
        <v>5</v>
      </c>
      <c r="K78" s="80">
        <v>-9</v>
      </c>
      <c r="M78" s="28">
        <v>2018</v>
      </c>
      <c r="N78" s="1" t="s">
        <v>51</v>
      </c>
      <c r="O78" s="1">
        <v>5</v>
      </c>
      <c r="P78" s="1">
        <v>3</v>
      </c>
      <c r="Q78" s="1">
        <v>2</v>
      </c>
      <c r="R78" s="1">
        <v>30</v>
      </c>
      <c r="S78" s="1">
        <v>6</v>
      </c>
      <c r="T78" s="1">
        <v>18</v>
      </c>
      <c r="U78" s="1">
        <v>3.6</v>
      </c>
      <c r="V78" s="80">
        <v>12</v>
      </c>
    </row>
    <row r="79" spans="2:22" x14ac:dyDescent="0.25">
      <c r="B79" s="28">
        <v>2022</v>
      </c>
      <c r="C79" s="1" t="s">
        <v>152</v>
      </c>
      <c r="D79" s="1">
        <v>2</v>
      </c>
      <c r="E79" s="1">
        <v>0</v>
      </c>
      <c r="F79" s="1">
        <v>2</v>
      </c>
      <c r="G79" s="1">
        <v>5</v>
      </c>
      <c r="H79" s="1">
        <v>2.5</v>
      </c>
      <c r="I79" s="1">
        <v>13</v>
      </c>
      <c r="J79" s="1">
        <v>6.5</v>
      </c>
      <c r="K79" s="80">
        <v>-8</v>
      </c>
      <c r="M79" s="28">
        <v>2017</v>
      </c>
      <c r="N79" s="1" t="s">
        <v>275</v>
      </c>
      <c r="O79" s="1">
        <v>5</v>
      </c>
      <c r="P79" s="1">
        <v>3</v>
      </c>
      <c r="Q79" s="1">
        <v>2</v>
      </c>
      <c r="R79" s="1">
        <v>23</v>
      </c>
      <c r="S79" s="1">
        <v>4.5999999999999996</v>
      </c>
      <c r="T79" s="1">
        <v>14</v>
      </c>
      <c r="U79" s="1">
        <v>2.8</v>
      </c>
      <c r="V79" s="80">
        <v>9</v>
      </c>
    </row>
    <row r="80" spans="2:22" x14ac:dyDescent="0.25">
      <c r="B80" s="28">
        <v>2019</v>
      </c>
      <c r="C80" s="1" t="s">
        <v>152</v>
      </c>
      <c r="D80" s="1">
        <v>3</v>
      </c>
      <c r="E80" s="1">
        <v>1</v>
      </c>
      <c r="F80" s="1">
        <v>2</v>
      </c>
      <c r="G80" s="1">
        <v>14</v>
      </c>
      <c r="H80" s="23">
        <v>4.666666666666667</v>
      </c>
      <c r="I80" s="1">
        <v>11</v>
      </c>
      <c r="J80" s="23">
        <v>3.6666666666666665</v>
      </c>
      <c r="K80" s="80">
        <v>3</v>
      </c>
      <c r="M80" s="28">
        <v>2016</v>
      </c>
      <c r="N80" s="1" t="s">
        <v>275</v>
      </c>
      <c r="O80" s="1">
        <v>2</v>
      </c>
      <c r="P80" s="1">
        <v>0</v>
      </c>
      <c r="Q80" s="1">
        <v>2</v>
      </c>
      <c r="R80" s="1">
        <v>7</v>
      </c>
      <c r="S80" s="1">
        <v>3.5</v>
      </c>
      <c r="T80" s="1">
        <v>10</v>
      </c>
      <c r="U80" s="1">
        <v>5</v>
      </c>
      <c r="V80" s="80">
        <v>-3</v>
      </c>
    </row>
    <row r="81" spans="2:22" x14ac:dyDescent="0.25">
      <c r="B81" s="28">
        <v>2018</v>
      </c>
      <c r="C81" s="1" t="s">
        <v>152</v>
      </c>
      <c r="D81" s="1">
        <v>4</v>
      </c>
      <c r="E81" s="1">
        <v>2</v>
      </c>
      <c r="F81" s="1">
        <v>2</v>
      </c>
      <c r="G81" s="1">
        <v>15</v>
      </c>
      <c r="H81" s="23">
        <v>3.75</v>
      </c>
      <c r="I81" s="1">
        <v>23</v>
      </c>
      <c r="J81" s="23">
        <v>5.75</v>
      </c>
      <c r="K81" s="80">
        <v>-8</v>
      </c>
      <c r="M81" s="28">
        <v>2015</v>
      </c>
      <c r="N81" s="1" t="s">
        <v>275</v>
      </c>
      <c r="O81" s="1">
        <v>2</v>
      </c>
      <c r="P81" s="1">
        <v>0</v>
      </c>
      <c r="Q81" s="1">
        <v>2</v>
      </c>
      <c r="R81" s="1">
        <v>2</v>
      </c>
      <c r="S81" s="1">
        <v>1</v>
      </c>
      <c r="T81" s="1">
        <v>11</v>
      </c>
      <c r="U81" s="1">
        <v>5.5</v>
      </c>
      <c r="V81" s="80">
        <v>-9</v>
      </c>
    </row>
    <row r="82" spans="2:22" x14ac:dyDescent="0.25">
      <c r="B82" s="28">
        <v>2017</v>
      </c>
      <c r="C82" s="1" t="s">
        <v>228</v>
      </c>
      <c r="D82" s="1">
        <v>4</v>
      </c>
      <c r="E82" s="1">
        <v>2</v>
      </c>
      <c r="F82" s="1">
        <v>2</v>
      </c>
      <c r="G82" s="1">
        <v>13</v>
      </c>
      <c r="H82" s="23">
        <v>3.25</v>
      </c>
      <c r="I82" s="1">
        <v>20</v>
      </c>
      <c r="J82" s="1">
        <v>5</v>
      </c>
      <c r="K82" s="80">
        <v>-7</v>
      </c>
      <c r="M82" s="28">
        <v>2014</v>
      </c>
      <c r="N82" s="1" t="s">
        <v>275</v>
      </c>
      <c r="O82" s="1">
        <v>3</v>
      </c>
      <c r="P82" s="1">
        <v>1</v>
      </c>
      <c r="Q82" s="1">
        <v>2</v>
      </c>
      <c r="R82" s="1">
        <v>17</v>
      </c>
      <c r="S82" s="23">
        <v>5.666666666666667</v>
      </c>
      <c r="T82" s="1">
        <v>19</v>
      </c>
      <c r="U82" s="23">
        <v>6.333333333333333</v>
      </c>
      <c r="V82" s="80">
        <v>-2</v>
      </c>
    </row>
    <row r="83" spans="2:22" x14ac:dyDescent="0.25">
      <c r="B83" s="28">
        <v>2016</v>
      </c>
      <c r="C83" s="1" t="s">
        <v>228</v>
      </c>
      <c r="D83" s="1">
        <v>3</v>
      </c>
      <c r="E83" s="1">
        <v>1</v>
      </c>
      <c r="F83" s="1">
        <v>2</v>
      </c>
      <c r="G83" s="1">
        <v>6</v>
      </c>
      <c r="H83" s="1">
        <v>2</v>
      </c>
      <c r="I83" s="1">
        <v>19</v>
      </c>
      <c r="J83" s="23">
        <v>6.333333333333333</v>
      </c>
      <c r="K83" s="80">
        <v>-13</v>
      </c>
      <c r="M83" s="28">
        <v>2013</v>
      </c>
      <c r="N83" s="1" t="s">
        <v>51</v>
      </c>
      <c r="O83" s="1">
        <v>5</v>
      </c>
      <c r="P83" s="1">
        <v>3</v>
      </c>
      <c r="Q83" s="1">
        <v>2</v>
      </c>
      <c r="R83" s="1">
        <v>17</v>
      </c>
      <c r="S83" s="1">
        <v>3.4</v>
      </c>
      <c r="T83" s="1">
        <v>26</v>
      </c>
      <c r="U83" s="1">
        <v>5.2</v>
      </c>
      <c r="V83" s="80">
        <v>-9</v>
      </c>
    </row>
    <row r="84" spans="2:22" x14ac:dyDescent="0.25">
      <c r="B84" s="28">
        <v>2015</v>
      </c>
      <c r="C84" s="1" t="s">
        <v>228</v>
      </c>
      <c r="D84" s="1">
        <v>3</v>
      </c>
      <c r="E84" s="1">
        <v>1</v>
      </c>
      <c r="F84" s="1">
        <v>2</v>
      </c>
      <c r="G84" s="1">
        <v>5</v>
      </c>
      <c r="H84" s="23">
        <v>1.6666666666666667</v>
      </c>
      <c r="I84" s="1">
        <v>22</v>
      </c>
      <c r="J84" s="23">
        <v>7.333333333333333</v>
      </c>
      <c r="K84" s="80">
        <v>-17</v>
      </c>
      <c r="M84" s="28">
        <v>2012</v>
      </c>
      <c r="N84" s="1" t="s">
        <v>51</v>
      </c>
      <c r="O84" s="1">
        <v>2</v>
      </c>
      <c r="P84" s="1">
        <v>0</v>
      </c>
      <c r="Q84" s="1">
        <v>2</v>
      </c>
      <c r="R84" s="1">
        <v>6</v>
      </c>
      <c r="S84" s="1">
        <v>3</v>
      </c>
      <c r="T84" s="1">
        <v>12</v>
      </c>
      <c r="U84" s="1">
        <v>6</v>
      </c>
      <c r="V84" s="80">
        <v>-6</v>
      </c>
    </row>
    <row r="85" spans="2:22" x14ac:dyDescent="0.25">
      <c r="B85" s="28">
        <v>2014</v>
      </c>
      <c r="C85" s="1" t="s">
        <v>228</v>
      </c>
      <c r="D85" s="1">
        <v>4</v>
      </c>
      <c r="E85" s="1">
        <v>2</v>
      </c>
      <c r="F85" s="1">
        <v>2</v>
      </c>
      <c r="G85" s="1">
        <v>35</v>
      </c>
      <c r="H85" s="23">
        <v>8.75</v>
      </c>
      <c r="I85" s="1">
        <v>21</v>
      </c>
      <c r="J85" s="23">
        <v>5.25</v>
      </c>
      <c r="K85" s="80">
        <v>14</v>
      </c>
      <c r="M85" s="28">
        <v>2011</v>
      </c>
      <c r="N85" s="1" t="s">
        <v>51</v>
      </c>
      <c r="O85" s="1">
        <v>2</v>
      </c>
      <c r="P85" s="1">
        <v>0</v>
      </c>
      <c r="Q85" s="1">
        <v>2</v>
      </c>
      <c r="R85" s="1">
        <v>2</v>
      </c>
      <c r="S85" s="1">
        <v>1</v>
      </c>
      <c r="T85" s="1">
        <v>7</v>
      </c>
      <c r="U85" s="1">
        <v>3.5</v>
      </c>
      <c r="V85" s="80">
        <v>-5</v>
      </c>
    </row>
    <row r="86" spans="2:22" x14ac:dyDescent="0.25">
      <c r="B86" s="28">
        <v>2013</v>
      </c>
      <c r="C86" s="1" t="s">
        <v>228</v>
      </c>
      <c r="D86" s="1">
        <v>6</v>
      </c>
      <c r="E86" s="1">
        <v>4</v>
      </c>
      <c r="F86" s="1">
        <v>2</v>
      </c>
      <c r="G86" s="1">
        <v>33</v>
      </c>
      <c r="H86" s="1">
        <v>5.5</v>
      </c>
      <c r="I86" s="1">
        <v>23</v>
      </c>
      <c r="J86" s="23">
        <v>3.8333333333333335</v>
      </c>
      <c r="K86" s="80">
        <v>10</v>
      </c>
      <c r="M86" s="81"/>
      <c r="N86" s="103" t="s">
        <v>374</v>
      </c>
      <c r="O86" s="103">
        <f>SUM(O74:O85)</f>
        <v>54</v>
      </c>
      <c r="P86" s="103">
        <f t="shared" ref="P86:T86" si="10">SUM(P74:P85)</f>
        <v>31</v>
      </c>
      <c r="Q86" s="103">
        <f t="shared" si="10"/>
        <v>23</v>
      </c>
      <c r="R86" s="103">
        <f t="shared" si="10"/>
        <v>289</v>
      </c>
      <c r="S86" s="104">
        <f>R86/O86</f>
        <v>5.3518518518518521</v>
      </c>
      <c r="T86" s="103">
        <f t="shared" si="10"/>
        <v>228</v>
      </c>
      <c r="U86" s="104">
        <f>T86/O86</f>
        <v>4.2222222222222223</v>
      </c>
      <c r="V86" s="95">
        <f>R86-T86</f>
        <v>61</v>
      </c>
    </row>
    <row r="87" spans="2:22" x14ac:dyDescent="0.25">
      <c r="B87" s="28">
        <v>2012</v>
      </c>
      <c r="C87" s="1" t="s">
        <v>228</v>
      </c>
      <c r="D87" s="1">
        <v>3</v>
      </c>
      <c r="E87" s="1">
        <v>1</v>
      </c>
      <c r="F87" s="1">
        <v>2</v>
      </c>
      <c r="G87" s="1">
        <v>23</v>
      </c>
      <c r="H87" s="1">
        <v>3</v>
      </c>
      <c r="I87" s="1">
        <v>20</v>
      </c>
      <c r="J87" s="1">
        <v>3</v>
      </c>
      <c r="K87" s="80">
        <v>3</v>
      </c>
    </row>
    <row r="88" spans="2:22" x14ac:dyDescent="0.25">
      <c r="B88" s="28">
        <v>2011</v>
      </c>
      <c r="C88" s="1" t="s">
        <v>228</v>
      </c>
      <c r="D88" s="1">
        <v>2</v>
      </c>
      <c r="E88" s="1">
        <v>0</v>
      </c>
      <c r="F88" s="1">
        <v>2</v>
      </c>
      <c r="G88" s="1">
        <v>5</v>
      </c>
      <c r="H88" s="1">
        <v>2.5</v>
      </c>
      <c r="I88" s="1">
        <v>12</v>
      </c>
      <c r="J88" s="1">
        <v>6</v>
      </c>
      <c r="K88" s="80">
        <v>-7</v>
      </c>
      <c r="M88" s="105" t="s">
        <v>375</v>
      </c>
      <c r="N88" s="98" t="s">
        <v>373</v>
      </c>
      <c r="O88" s="98" t="s">
        <v>310</v>
      </c>
      <c r="P88" s="98" t="s">
        <v>159</v>
      </c>
      <c r="Q88" s="98" t="s">
        <v>156</v>
      </c>
      <c r="R88" s="98" t="s">
        <v>157</v>
      </c>
      <c r="S88" s="98" t="s">
        <v>161</v>
      </c>
      <c r="T88" s="98" t="s">
        <v>158</v>
      </c>
      <c r="U88" s="98" t="s">
        <v>160</v>
      </c>
      <c r="V88" s="106" t="s">
        <v>162</v>
      </c>
    </row>
    <row r="89" spans="2:22" x14ac:dyDescent="0.25">
      <c r="B89" s="28">
        <v>2010</v>
      </c>
      <c r="C89" s="1" t="s">
        <v>228</v>
      </c>
      <c r="D89" s="1">
        <v>2</v>
      </c>
      <c r="E89" s="1">
        <v>0</v>
      </c>
      <c r="F89" s="1">
        <v>2</v>
      </c>
      <c r="G89" s="1">
        <v>5</v>
      </c>
      <c r="H89" s="1">
        <v>2.5</v>
      </c>
      <c r="I89" s="1">
        <v>11</v>
      </c>
      <c r="J89" s="1">
        <v>5.5</v>
      </c>
      <c r="K89" s="80">
        <v>-6</v>
      </c>
      <c r="M89" s="28">
        <v>2019</v>
      </c>
      <c r="N89" s="1" t="s">
        <v>318</v>
      </c>
      <c r="O89" s="1">
        <v>4</v>
      </c>
      <c r="P89" s="1">
        <v>2</v>
      </c>
      <c r="Q89" s="1">
        <v>2</v>
      </c>
      <c r="R89" s="1">
        <v>12</v>
      </c>
      <c r="S89" s="1">
        <v>3</v>
      </c>
      <c r="T89" s="1">
        <v>20</v>
      </c>
      <c r="U89" s="1">
        <v>5</v>
      </c>
      <c r="V89" s="80">
        <v>-8</v>
      </c>
    </row>
    <row r="90" spans="2:22" x14ac:dyDescent="0.25">
      <c r="B90" s="28">
        <v>2009</v>
      </c>
      <c r="C90" s="1" t="s">
        <v>152</v>
      </c>
      <c r="D90" s="1">
        <v>5</v>
      </c>
      <c r="E90" s="1">
        <v>3</v>
      </c>
      <c r="F90" s="1">
        <v>2</v>
      </c>
      <c r="G90" s="1">
        <v>22</v>
      </c>
      <c r="H90" s="1">
        <v>4.4000000000000004</v>
      </c>
      <c r="I90" s="1">
        <v>23</v>
      </c>
      <c r="J90" s="1">
        <v>4.5999999999999996</v>
      </c>
      <c r="K90" s="80">
        <v>-1</v>
      </c>
      <c r="M90" s="28">
        <v>2018</v>
      </c>
      <c r="N90" s="1" t="s">
        <v>318</v>
      </c>
      <c r="O90" s="1">
        <v>2</v>
      </c>
      <c r="P90" s="1">
        <v>0</v>
      </c>
      <c r="Q90" s="1">
        <v>2</v>
      </c>
      <c r="R90" s="1">
        <v>9</v>
      </c>
      <c r="S90" s="1">
        <v>4.5</v>
      </c>
      <c r="T90" s="1">
        <v>12</v>
      </c>
      <c r="U90" s="1">
        <v>6</v>
      </c>
      <c r="V90" s="80">
        <v>-3</v>
      </c>
    </row>
    <row r="91" spans="2:22" x14ac:dyDescent="0.25">
      <c r="B91" s="28">
        <v>2005</v>
      </c>
      <c r="C91" s="1" t="s">
        <v>152</v>
      </c>
      <c r="D91" s="1">
        <v>7</v>
      </c>
      <c r="E91" s="1">
        <v>5</v>
      </c>
      <c r="F91" s="1">
        <v>2</v>
      </c>
      <c r="G91" s="1">
        <v>52</v>
      </c>
      <c r="H91" s="23">
        <v>7.4285714285714288</v>
      </c>
      <c r="I91" s="1">
        <v>35</v>
      </c>
      <c r="J91" s="1">
        <v>5</v>
      </c>
      <c r="K91" s="80">
        <v>17</v>
      </c>
      <c r="M91" s="28">
        <v>2017</v>
      </c>
      <c r="N91" s="1" t="s">
        <v>318</v>
      </c>
      <c r="O91" s="1">
        <v>4</v>
      </c>
      <c r="P91" s="1">
        <v>2</v>
      </c>
      <c r="Q91" s="1">
        <v>2</v>
      </c>
      <c r="R91" s="1">
        <v>25</v>
      </c>
      <c r="S91" s="23">
        <v>6.25</v>
      </c>
      <c r="T91" s="1">
        <v>35</v>
      </c>
      <c r="U91" s="23">
        <v>8.75</v>
      </c>
      <c r="V91" s="80">
        <v>-10</v>
      </c>
    </row>
    <row r="92" spans="2:22" x14ac:dyDescent="0.25">
      <c r="B92" s="28">
        <v>2004</v>
      </c>
      <c r="C92" s="1" t="s">
        <v>152</v>
      </c>
      <c r="D92" s="1">
        <v>4</v>
      </c>
      <c r="E92" s="1">
        <v>2</v>
      </c>
      <c r="F92" s="1">
        <v>2</v>
      </c>
      <c r="G92" s="1">
        <v>18</v>
      </c>
      <c r="H92" s="1">
        <v>4.5</v>
      </c>
      <c r="I92" s="1">
        <v>13</v>
      </c>
      <c r="J92" s="23">
        <v>3.25</v>
      </c>
      <c r="K92" s="80">
        <v>5</v>
      </c>
      <c r="M92" s="28">
        <v>2016</v>
      </c>
      <c r="N92" s="1" t="s">
        <v>318</v>
      </c>
      <c r="O92" s="1">
        <v>6</v>
      </c>
      <c r="P92" s="1">
        <v>4</v>
      </c>
      <c r="Q92" s="1">
        <v>2</v>
      </c>
      <c r="R92" s="1">
        <v>34</v>
      </c>
      <c r="S92" s="23">
        <v>5.666666666666667</v>
      </c>
      <c r="T92" s="1">
        <v>20</v>
      </c>
      <c r="U92" s="23">
        <v>3.3333333333333335</v>
      </c>
      <c r="V92" s="80">
        <v>14</v>
      </c>
    </row>
    <row r="93" spans="2:22" x14ac:dyDescent="0.25">
      <c r="B93" s="81"/>
      <c r="C93" s="103" t="s">
        <v>374</v>
      </c>
      <c r="D93" s="103">
        <f>SUM(D77:D92)</f>
        <v>60</v>
      </c>
      <c r="E93" s="103">
        <f t="shared" ref="E93:I93" si="11">SUM(E77:E92)</f>
        <v>27</v>
      </c>
      <c r="F93" s="103">
        <f t="shared" si="11"/>
        <v>32</v>
      </c>
      <c r="G93" s="103">
        <f t="shared" si="11"/>
        <v>293</v>
      </c>
      <c r="H93" s="104">
        <f>G93/D93</f>
        <v>4.8833333333333337</v>
      </c>
      <c r="I93" s="103">
        <f t="shared" si="11"/>
        <v>315</v>
      </c>
      <c r="J93" s="104">
        <f>I93/D93</f>
        <v>5.25</v>
      </c>
      <c r="K93" s="95">
        <f>G93-I93</f>
        <v>-22</v>
      </c>
      <c r="M93" s="28">
        <v>2015</v>
      </c>
      <c r="N93" s="1" t="s">
        <v>357</v>
      </c>
      <c r="O93" s="1">
        <v>6</v>
      </c>
      <c r="P93" s="1">
        <v>4</v>
      </c>
      <c r="Q93" s="1">
        <v>2</v>
      </c>
      <c r="R93" s="1">
        <v>45</v>
      </c>
      <c r="S93" s="1">
        <v>7.5</v>
      </c>
      <c r="T93" s="1">
        <v>27</v>
      </c>
      <c r="U93" s="1">
        <v>4.5</v>
      </c>
      <c r="V93" s="80">
        <v>18</v>
      </c>
    </row>
    <row r="94" spans="2:22" x14ac:dyDescent="0.25">
      <c r="M94" s="28">
        <v>2014</v>
      </c>
      <c r="N94" s="1" t="s">
        <v>357</v>
      </c>
      <c r="O94" s="1">
        <v>5</v>
      </c>
      <c r="P94" s="1">
        <v>3</v>
      </c>
      <c r="Q94" s="1">
        <v>2</v>
      </c>
      <c r="R94" s="1">
        <v>18</v>
      </c>
      <c r="S94" s="1">
        <v>3.6</v>
      </c>
      <c r="T94" s="1">
        <v>15</v>
      </c>
      <c r="U94" s="1">
        <v>3</v>
      </c>
      <c r="V94" s="80">
        <v>3</v>
      </c>
    </row>
    <row r="95" spans="2:22" x14ac:dyDescent="0.25">
      <c r="B95" s="105" t="s">
        <v>375</v>
      </c>
      <c r="C95" s="98" t="s">
        <v>373</v>
      </c>
      <c r="D95" s="98" t="s">
        <v>310</v>
      </c>
      <c r="E95" s="98" t="s">
        <v>159</v>
      </c>
      <c r="F95" s="98" t="s">
        <v>156</v>
      </c>
      <c r="G95" s="98" t="s">
        <v>157</v>
      </c>
      <c r="H95" s="98" t="s">
        <v>161</v>
      </c>
      <c r="I95" s="98" t="s">
        <v>158</v>
      </c>
      <c r="J95" s="98" t="s">
        <v>160</v>
      </c>
      <c r="K95" s="106" t="s">
        <v>162</v>
      </c>
      <c r="M95" s="28">
        <v>2013</v>
      </c>
      <c r="N95" s="1" t="s">
        <v>318</v>
      </c>
      <c r="O95" s="1">
        <v>5</v>
      </c>
      <c r="P95" s="1">
        <v>3</v>
      </c>
      <c r="Q95" s="1">
        <v>2</v>
      </c>
      <c r="R95" s="1">
        <v>28</v>
      </c>
      <c r="S95" s="1">
        <v>5.6</v>
      </c>
      <c r="T95" s="1">
        <v>15</v>
      </c>
      <c r="U95" s="1">
        <v>3</v>
      </c>
      <c r="V95" s="80">
        <v>13</v>
      </c>
    </row>
    <row r="96" spans="2:22" x14ac:dyDescent="0.25">
      <c r="B96" s="28">
        <v>2024</v>
      </c>
      <c r="C96" s="1" t="s">
        <v>81</v>
      </c>
      <c r="D96" s="1">
        <v>5</v>
      </c>
      <c r="E96" s="1">
        <v>3</v>
      </c>
      <c r="F96" s="1">
        <v>2</v>
      </c>
      <c r="G96" s="1">
        <v>31</v>
      </c>
      <c r="H96" s="1">
        <v>6.2</v>
      </c>
      <c r="I96" s="1">
        <v>26</v>
      </c>
      <c r="J96" s="1">
        <v>5.2</v>
      </c>
      <c r="K96" s="80">
        <v>5</v>
      </c>
      <c r="M96" s="28">
        <v>2012</v>
      </c>
      <c r="N96" s="1" t="s">
        <v>318</v>
      </c>
      <c r="O96" s="1">
        <v>6</v>
      </c>
      <c r="P96" s="1">
        <v>5</v>
      </c>
      <c r="Q96" s="1">
        <v>2</v>
      </c>
      <c r="R96" s="1">
        <v>46</v>
      </c>
      <c r="S96" s="23">
        <v>7.666666666666667</v>
      </c>
      <c r="T96" s="1">
        <v>28</v>
      </c>
      <c r="U96" s="23">
        <v>4.666666666666667</v>
      </c>
      <c r="V96" s="80">
        <v>18</v>
      </c>
    </row>
    <row r="97" spans="2:22" x14ac:dyDescent="0.25">
      <c r="B97" s="28">
        <v>2023</v>
      </c>
      <c r="C97" s="1" t="s">
        <v>81</v>
      </c>
      <c r="D97" s="1">
        <v>4</v>
      </c>
      <c r="E97" s="1">
        <v>2</v>
      </c>
      <c r="F97" s="1">
        <v>2</v>
      </c>
      <c r="G97" s="1">
        <v>40</v>
      </c>
      <c r="H97" s="1">
        <v>10</v>
      </c>
      <c r="I97" s="1">
        <v>33</v>
      </c>
      <c r="J97" s="23">
        <v>8.25</v>
      </c>
      <c r="K97" s="80">
        <v>7</v>
      </c>
      <c r="M97" s="28">
        <v>2011</v>
      </c>
      <c r="N97" s="1" t="s">
        <v>318</v>
      </c>
      <c r="O97" s="1">
        <v>4</v>
      </c>
      <c r="P97" s="1">
        <v>2</v>
      </c>
      <c r="Q97" s="1">
        <v>2</v>
      </c>
      <c r="R97" s="1">
        <v>21</v>
      </c>
      <c r="S97" s="23">
        <v>5.25</v>
      </c>
      <c r="T97" s="1">
        <v>17</v>
      </c>
      <c r="U97" s="23">
        <v>4.25</v>
      </c>
      <c r="V97" s="80">
        <v>4</v>
      </c>
    </row>
    <row r="98" spans="2:22" x14ac:dyDescent="0.25">
      <c r="B98" s="28">
        <v>2022</v>
      </c>
      <c r="C98" s="1" t="s">
        <v>81</v>
      </c>
      <c r="D98" s="1">
        <v>6</v>
      </c>
      <c r="E98" s="1">
        <v>4</v>
      </c>
      <c r="F98" s="1">
        <v>2</v>
      </c>
      <c r="G98" s="1">
        <v>31</v>
      </c>
      <c r="H98" s="23">
        <v>5.166666666666667</v>
      </c>
      <c r="I98" s="1">
        <v>31</v>
      </c>
      <c r="J98" s="23">
        <v>5.166666666666667</v>
      </c>
      <c r="K98" s="80">
        <v>0</v>
      </c>
      <c r="M98" s="28">
        <v>2010</v>
      </c>
      <c r="N98" s="1" t="s">
        <v>318</v>
      </c>
      <c r="O98" s="1">
        <v>2</v>
      </c>
      <c r="P98" s="1">
        <v>0</v>
      </c>
      <c r="Q98" s="1">
        <v>2</v>
      </c>
      <c r="R98" s="1">
        <v>2</v>
      </c>
      <c r="S98" s="1">
        <v>1</v>
      </c>
      <c r="T98" s="1">
        <v>4</v>
      </c>
      <c r="U98" s="1">
        <v>2</v>
      </c>
      <c r="V98" s="80">
        <v>-2</v>
      </c>
    </row>
    <row r="99" spans="2:22" x14ac:dyDescent="0.25">
      <c r="B99" s="28">
        <v>2019</v>
      </c>
      <c r="C99" s="1" t="s">
        <v>81</v>
      </c>
      <c r="D99" s="1">
        <v>3</v>
      </c>
      <c r="E99" s="1">
        <v>1</v>
      </c>
      <c r="F99" s="1">
        <v>2</v>
      </c>
      <c r="G99" s="1">
        <v>13</v>
      </c>
      <c r="H99" s="23">
        <v>4.333333333333333</v>
      </c>
      <c r="I99" s="1">
        <v>14</v>
      </c>
      <c r="J99" s="23">
        <v>4.666666666666667</v>
      </c>
      <c r="K99" s="80">
        <v>-1</v>
      </c>
      <c r="M99" s="28">
        <v>2009</v>
      </c>
      <c r="N99" s="1" t="s">
        <v>357</v>
      </c>
      <c r="O99" s="1">
        <v>1</v>
      </c>
      <c r="P99" s="1">
        <v>0</v>
      </c>
      <c r="Q99" s="1">
        <v>2</v>
      </c>
      <c r="R99" s="1">
        <v>5</v>
      </c>
      <c r="S99" s="1">
        <v>5</v>
      </c>
      <c r="T99" s="1">
        <v>13</v>
      </c>
      <c r="U99" s="1">
        <v>13</v>
      </c>
      <c r="V99" s="80">
        <v>-8</v>
      </c>
    </row>
    <row r="100" spans="2:22" x14ac:dyDescent="0.25">
      <c r="B100" s="28">
        <v>2018</v>
      </c>
      <c r="C100" s="1" t="s">
        <v>81</v>
      </c>
      <c r="D100" s="1">
        <v>5</v>
      </c>
      <c r="E100" s="1">
        <v>3</v>
      </c>
      <c r="F100" s="1">
        <v>2</v>
      </c>
      <c r="G100" s="1">
        <v>24</v>
      </c>
      <c r="H100" s="1">
        <v>4.8</v>
      </c>
      <c r="I100" s="1">
        <v>33</v>
      </c>
      <c r="J100" s="1">
        <v>6.6</v>
      </c>
      <c r="K100" s="80">
        <v>-9</v>
      </c>
      <c r="M100" s="28">
        <v>2005</v>
      </c>
      <c r="N100" s="1" t="s">
        <v>318</v>
      </c>
      <c r="O100" s="1">
        <v>3</v>
      </c>
      <c r="P100" s="1">
        <v>0</v>
      </c>
      <c r="Q100" s="1">
        <v>2</v>
      </c>
      <c r="R100" s="1">
        <v>3</v>
      </c>
      <c r="S100" s="1">
        <v>1</v>
      </c>
      <c r="T100" s="1">
        <v>6</v>
      </c>
      <c r="U100" s="1">
        <v>2</v>
      </c>
      <c r="V100" s="80">
        <v>-3</v>
      </c>
    </row>
    <row r="101" spans="2:22" x14ac:dyDescent="0.25">
      <c r="B101" s="28">
        <v>2017</v>
      </c>
      <c r="C101" s="1" t="s">
        <v>226</v>
      </c>
      <c r="D101" s="1">
        <v>7</v>
      </c>
      <c r="E101" s="1">
        <v>5</v>
      </c>
      <c r="F101" s="1">
        <v>2</v>
      </c>
      <c r="G101" s="1">
        <v>46</v>
      </c>
      <c r="H101" s="23">
        <v>6.5714285714285712</v>
      </c>
      <c r="I101" s="1">
        <v>29</v>
      </c>
      <c r="J101" s="23">
        <v>4.1428571428571432</v>
      </c>
      <c r="K101" s="80">
        <v>17</v>
      </c>
      <c r="M101" s="28">
        <v>2004</v>
      </c>
      <c r="N101" s="1" t="s">
        <v>318</v>
      </c>
      <c r="O101" s="1">
        <v>3</v>
      </c>
      <c r="P101" s="1">
        <v>1</v>
      </c>
      <c r="Q101" s="1">
        <v>2</v>
      </c>
      <c r="R101" s="1">
        <v>17</v>
      </c>
      <c r="S101" s="23">
        <v>5.666666666666667</v>
      </c>
      <c r="T101" s="1">
        <v>17</v>
      </c>
      <c r="U101" s="23">
        <v>5.666666666666667</v>
      </c>
      <c r="V101" s="80">
        <v>0</v>
      </c>
    </row>
    <row r="102" spans="2:22" x14ac:dyDescent="0.25">
      <c r="B102" s="28">
        <v>2016</v>
      </c>
      <c r="C102" s="1" t="s">
        <v>376</v>
      </c>
      <c r="D102" s="1">
        <v>3</v>
      </c>
      <c r="E102" s="1">
        <v>1</v>
      </c>
      <c r="F102" s="1">
        <v>2</v>
      </c>
      <c r="G102" s="1">
        <v>6</v>
      </c>
      <c r="H102" s="1">
        <v>2</v>
      </c>
      <c r="I102" s="1">
        <v>8</v>
      </c>
      <c r="J102" s="23">
        <v>2.6666666666666665</v>
      </c>
      <c r="K102" s="80">
        <v>-2</v>
      </c>
      <c r="M102" s="81"/>
      <c r="N102" s="103" t="s">
        <v>374</v>
      </c>
      <c r="O102" s="103">
        <f>SUM(O89:O101)</f>
        <v>51</v>
      </c>
      <c r="P102" s="103">
        <f t="shared" ref="P102:T102" si="12">SUM(P89:P101)</f>
        <v>26</v>
      </c>
      <c r="Q102" s="103">
        <f t="shared" si="12"/>
        <v>26</v>
      </c>
      <c r="R102" s="103">
        <f t="shared" si="12"/>
        <v>265</v>
      </c>
      <c r="S102" s="104">
        <f>R102/O102</f>
        <v>5.1960784313725492</v>
      </c>
      <c r="T102" s="103">
        <f t="shared" si="12"/>
        <v>229</v>
      </c>
      <c r="U102" s="104">
        <f>T102/O102</f>
        <v>4.4901960784313726</v>
      </c>
      <c r="V102" s="95">
        <f>R102-T102</f>
        <v>36</v>
      </c>
    </row>
    <row r="103" spans="2:22" x14ac:dyDescent="0.25">
      <c r="B103" s="28">
        <v>2015</v>
      </c>
      <c r="C103" s="1" t="s">
        <v>354</v>
      </c>
      <c r="D103" s="1">
        <v>6</v>
      </c>
      <c r="E103" s="1">
        <v>4</v>
      </c>
      <c r="F103" s="1">
        <v>2</v>
      </c>
      <c r="G103" s="1">
        <v>37</v>
      </c>
      <c r="H103" s="23">
        <v>6.166666666666667</v>
      </c>
      <c r="I103" s="1">
        <v>27</v>
      </c>
      <c r="J103" s="1">
        <v>4.5</v>
      </c>
      <c r="K103" s="80">
        <v>10</v>
      </c>
    </row>
    <row r="104" spans="2:22" x14ac:dyDescent="0.25">
      <c r="B104" s="28">
        <v>2014</v>
      </c>
      <c r="C104" s="1" t="s">
        <v>354</v>
      </c>
      <c r="D104" s="1">
        <v>2</v>
      </c>
      <c r="E104" s="1">
        <v>0</v>
      </c>
      <c r="F104" s="1">
        <v>2</v>
      </c>
      <c r="G104" s="1">
        <v>4</v>
      </c>
      <c r="H104" s="1">
        <v>2</v>
      </c>
      <c r="I104" s="1">
        <v>3</v>
      </c>
      <c r="J104" s="1">
        <v>1.5</v>
      </c>
      <c r="K104" s="80">
        <v>1</v>
      </c>
      <c r="M104" s="105" t="s">
        <v>375</v>
      </c>
      <c r="N104" s="98" t="s">
        <v>373</v>
      </c>
      <c r="O104" s="98" t="s">
        <v>310</v>
      </c>
      <c r="P104" s="98" t="s">
        <v>159</v>
      </c>
      <c r="Q104" s="98" t="s">
        <v>156</v>
      </c>
      <c r="R104" s="98" t="s">
        <v>157</v>
      </c>
      <c r="S104" s="98" t="s">
        <v>161</v>
      </c>
      <c r="T104" s="98" t="s">
        <v>158</v>
      </c>
      <c r="U104" s="98" t="s">
        <v>160</v>
      </c>
      <c r="V104" s="106" t="s">
        <v>162</v>
      </c>
    </row>
    <row r="105" spans="2:22" x14ac:dyDescent="0.25">
      <c r="B105" s="28">
        <v>2013</v>
      </c>
      <c r="C105" s="1" t="s">
        <v>226</v>
      </c>
      <c r="D105" s="1">
        <v>5</v>
      </c>
      <c r="E105" s="1">
        <v>3</v>
      </c>
      <c r="F105" s="1">
        <v>2</v>
      </c>
      <c r="G105" s="1">
        <v>24</v>
      </c>
      <c r="H105" s="1">
        <v>4.8</v>
      </c>
      <c r="I105" s="1">
        <v>14</v>
      </c>
      <c r="J105" s="1">
        <v>2.8</v>
      </c>
      <c r="K105" s="80">
        <v>10</v>
      </c>
      <c r="M105" s="28">
        <v>2005</v>
      </c>
      <c r="N105" s="1" t="s">
        <v>299</v>
      </c>
      <c r="O105" s="1">
        <v>3</v>
      </c>
      <c r="P105" s="1">
        <v>1</v>
      </c>
      <c r="Q105" s="1">
        <v>2</v>
      </c>
      <c r="R105" s="1">
        <v>10</v>
      </c>
      <c r="S105" s="23">
        <v>3.3333333333333335</v>
      </c>
      <c r="T105" s="1">
        <v>12</v>
      </c>
      <c r="U105" s="1">
        <v>4</v>
      </c>
      <c r="V105" s="80">
        <v>-2</v>
      </c>
    </row>
    <row r="106" spans="2:22" x14ac:dyDescent="0.25">
      <c r="B106" s="28">
        <v>2012</v>
      </c>
      <c r="C106" s="1" t="s">
        <v>226</v>
      </c>
      <c r="D106" s="1">
        <v>5</v>
      </c>
      <c r="E106" s="1">
        <v>3</v>
      </c>
      <c r="F106" s="1">
        <v>2</v>
      </c>
      <c r="G106" s="1">
        <v>39</v>
      </c>
      <c r="H106" s="1">
        <v>7.8</v>
      </c>
      <c r="I106" s="1">
        <v>23</v>
      </c>
      <c r="J106" s="1">
        <v>4.5999999999999996</v>
      </c>
      <c r="K106" s="80">
        <v>16</v>
      </c>
      <c r="M106" s="28">
        <v>2004</v>
      </c>
      <c r="N106" s="1" t="s">
        <v>299</v>
      </c>
      <c r="O106" s="1">
        <v>3</v>
      </c>
      <c r="P106" s="1">
        <v>1</v>
      </c>
      <c r="Q106" s="1">
        <v>2</v>
      </c>
      <c r="R106" s="1">
        <v>15</v>
      </c>
      <c r="S106" s="1">
        <v>5</v>
      </c>
      <c r="T106" s="1">
        <v>20</v>
      </c>
      <c r="U106" s="23">
        <v>6.666666666666667</v>
      </c>
      <c r="V106" s="80">
        <v>-5</v>
      </c>
    </row>
    <row r="107" spans="2:22" x14ac:dyDescent="0.25">
      <c r="B107" s="28">
        <v>2011</v>
      </c>
      <c r="C107" s="1" t="s">
        <v>226</v>
      </c>
      <c r="D107" s="1">
        <v>5</v>
      </c>
      <c r="E107" s="1">
        <v>3</v>
      </c>
      <c r="F107" s="1">
        <v>2</v>
      </c>
      <c r="G107" s="1">
        <v>25</v>
      </c>
      <c r="H107" s="1">
        <v>5</v>
      </c>
      <c r="I107" s="1">
        <v>23</v>
      </c>
      <c r="J107" s="1">
        <v>4.5999999999999996</v>
      </c>
      <c r="K107" s="80">
        <v>2</v>
      </c>
      <c r="M107" s="81"/>
      <c r="N107" s="103" t="s">
        <v>374</v>
      </c>
      <c r="O107" s="103">
        <f>SUM(O105:O106)</f>
        <v>6</v>
      </c>
      <c r="P107" s="103">
        <f t="shared" ref="P107:T107" si="13">SUM(P105:P106)</f>
        <v>2</v>
      </c>
      <c r="Q107" s="103">
        <f t="shared" si="13"/>
        <v>4</v>
      </c>
      <c r="R107" s="103">
        <f t="shared" si="13"/>
        <v>25</v>
      </c>
      <c r="S107" s="104">
        <f>R107/O107</f>
        <v>4.166666666666667</v>
      </c>
      <c r="T107" s="103">
        <f t="shared" si="13"/>
        <v>32</v>
      </c>
      <c r="U107" s="104">
        <f>T107/O107</f>
        <v>5.333333333333333</v>
      </c>
      <c r="V107" s="95">
        <f>R107-T107</f>
        <v>-7</v>
      </c>
    </row>
    <row r="108" spans="2:22" x14ac:dyDescent="0.25">
      <c r="B108" s="28">
        <v>2010</v>
      </c>
      <c r="C108" s="1" t="s">
        <v>226</v>
      </c>
      <c r="D108" s="1">
        <v>3</v>
      </c>
      <c r="E108" s="1">
        <v>1</v>
      </c>
      <c r="F108" s="1">
        <v>2</v>
      </c>
      <c r="G108" s="1">
        <v>9</v>
      </c>
      <c r="H108" s="1">
        <v>3</v>
      </c>
      <c r="I108" s="1">
        <v>11</v>
      </c>
      <c r="J108" s="23">
        <v>3.6666666666666665</v>
      </c>
      <c r="K108" s="80">
        <v>-2</v>
      </c>
    </row>
    <row r="109" spans="2:22" x14ac:dyDescent="0.25">
      <c r="B109" s="28">
        <v>2009</v>
      </c>
      <c r="C109" s="1" t="s">
        <v>354</v>
      </c>
      <c r="D109" s="1">
        <v>6</v>
      </c>
      <c r="E109" s="1">
        <v>4</v>
      </c>
      <c r="F109" s="1">
        <v>2</v>
      </c>
      <c r="G109" s="1">
        <v>30</v>
      </c>
      <c r="H109" s="1">
        <v>5</v>
      </c>
      <c r="I109" s="1">
        <v>27</v>
      </c>
      <c r="J109" s="1">
        <v>4.5</v>
      </c>
      <c r="K109" s="80">
        <v>3</v>
      </c>
      <c r="M109" s="105" t="s">
        <v>375</v>
      </c>
      <c r="N109" s="98" t="s">
        <v>373</v>
      </c>
      <c r="O109" s="98" t="s">
        <v>310</v>
      </c>
      <c r="P109" s="98" t="s">
        <v>159</v>
      </c>
      <c r="Q109" s="98" t="s">
        <v>156</v>
      </c>
      <c r="R109" s="98" t="s">
        <v>157</v>
      </c>
      <c r="S109" s="98" t="s">
        <v>161</v>
      </c>
      <c r="T109" s="98" t="s">
        <v>158</v>
      </c>
      <c r="U109" s="98" t="s">
        <v>160</v>
      </c>
      <c r="V109" s="106" t="s">
        <v>162</v>
      </c>
    </row>
    <row r="110" spans="2:22" x14ac:dyDescent="0.25">
      <c r="B110" s="28">
        <v>2005</v>
      </c>
      <c r="C110" s="1" t="s">
        <v>81</v>
      </c>
      <c r="D110" s="1">
        <v>6</v>
      </c>
      <c r="E110" s="1">
        <v>4</v>
      </c>
      <c r="F110" s="1">
        <v>2</v>
      </c>
      <c r="G110" s="1">
        <v>27</v>
      </c>
      <c r="H110" s="1">
        <v>4.5</v>
      </c>
      <c r="I110" s="1">
        <v>17</v>
      </c>
      <c r="J110" s="23">
        <v>2.8333333333333335</v>
      </c>
      <c r="K110" s="80">
        <v>10</v>
      </c>
      <c r="M110" s="28">
        <v>2023</v>
      </c>
      <c r="N110" s="1" t="s">
        <v>52</v>
      </c>
      <c r="O110" s="1">
        <v>4</v>
      </c>
      <c r="P110" s="1">
        <v>2</v>
      </c>
      <c r="Q110" s="1">
        <v>2</v>
      </c>
      <c r="R110" s="1">
        <v>22</v>
      </c>
      <c r="S110" s="1">
        <v>5.5</v>
      </c>
      <c r="T110" s="1">
        <v>22</v>
      </c>
      <c r="U110" s="1">
        <v>5.5</v>
      </c>
      <c r="V110" s="80">
        <v>0</v>
      </c>
    </row>
    <row r="111" spans="2:22" x14ac:dyDescent="0.25">
      <c r="B111" s="28">
        <v>2004</v>
      </c>
      <c r="C111" s="1" t="s">
        <v>81</v>
      </c>
      <c r="D111" s="1">
        <v>7</v>
      </c>
      <c r="E111" s="1">
        <v>6</v>
      </c>
      <c r="F111" s="1">
        <v>1</v>
      </c>
      <c r="G111" s="1">
        <v>21</v>
      </c>
      <c r="H111" s="1">
        <v>3</v>
      </c>
      <c r="I111" s="1">
        <v>17</v>
      </c>
      <c r="J111" s="23">
        <v>2.4285714285714284</v>
      </c>
      <c r="K111" s="80">
        <v>4</v>
      </c>
      <c r="M111" s="28">
        <v>2022</v>
      </c>
      <c r="N111" s="1" t="s">
        <v>52</v>
      </c>
      <c r="O111" s="1">
        <v>3</v>
      </c>
      <c r="P111" s="1">
        <v>1</v>
      </c>
      <c r="Q111" s="1">
        <v>2</v>
      </c>
      <c r="R111" s="1">
        <v>16</v>
      </c>
      <c r="S111" s="23">
        <v>5.333333333333333</v>
      </c>
      <c r="T111" s="1">
        <v>16</v>
      </c>
      <c r="U111" s="23">
        <v>5.333333333333333</v>
      </c>
      <c r="V111" s="80">
        <v>0</v>
      </c>
    </row>
    <row r="112" spans="2:22" x14ac:dyDescent="0.25">
      <c r="B112" s="81"/>
      <c r="C112" s="103" t="s">
        <v>374</v>
      </c>
      <c r="D112" s="103">
        <f>SUM(D96:D111)</f>
        <v>78</v>
      </c>
      <c r="E112" s="103">
        <f t="shared" ref="E112:I112" si="14">SUM(E96:E111)</f>
        <v>47</v>
      </c>
      <c r="F112" s="103">
        <f t="shared" si="14"/>
        <v>31</v>
      </c>
      <c r="G112" s="103">
        <f t="shared" si="14"/>
        <v>407</v>
      </c>
      <c r="H112" s="104">
        <f>G112/D112</f>
        <v>5.2179487179487181</v>
      </c>
      <c r="I112" s="103">
        <f t="shared" si="14"/>
        <v>336</v>
      </c>
      <c r="J112" s="104">
        <f>I112/D112</f>
        <v>4.3076923076923075</v>
      </c>
      <c r="K112" s="95">
        <f>G112-I112</f>
        <v>71</v>
      </c>
      <c r="M112" s="28">
        <v>2019</v>
      </c>
      <c r="N112" s="1" t="s">
        <v>52</v>
      </c>
      <c r="O112" s="1">
        <v>6</v>
      </c>
      <c r="P112" s="1">
        <v>4</v>
      </c>
      <c r="Q112" s="1">
        <v>2</v>
      </c>
      <c r="R112" s="1">
        <v>46</v>
      </c>
      <c r="S112" s="23">
        <v>7.666666666666667</v>
      </c>
      <c r="T112" s="1">
        <v>30</v>
      </c>
      <c r="U112" s="1">
        <v>5</v>
      </c>
      <c r="V112" s="80">
        <v>16</v>
      </c>
    </row>
    <row r="113" spans="2:22" x14ac:dyDescent="0.25">
      <c r="M113" s="28">
        <v>2018</v>
      </c>
      <c r="N113" s="1" t="s">
        <v>52</v>
      </c>
      <c r="O113" s="1">
        <v>7</v>
      </c>
      <c r="P113" s="1">
        <v>5</v>
      </c>
      <c r="Q113" s="1">
        <v>2</v>
      </c>
      <c r="R113" s="1">
        <v>40</v>
      </c>
      <c r="S113" s="23">
        <v>5.7142857142857144</v>
      </c>
      <c r="T113" s="1">
        <v>27</v>
      </c>
      <c r="U113" s="23">
        <v>3.8571428571428572</v>
      </c>
      <c r="V113" s="80">
        <v>13</v>
      </c>
    </row>
    <row r="114" spans="2:22" x14ac:dyDescent="0.25">
      <c r="B114" s="105" t="s">
        <v>375</v>
      </c>
      <c r="C114" s="98" t="s">
        <v>373</v>
      </c>
      <c r="D114" s="98" t="s">
        <v>310</v>
      </c>
      <c r="E114" s="98" t="s">
        <v>159</v>
      </c>
      <c r="F114" s="98" t="s">
        <v>156</v>
      </c>
      <c r="G114" s="98" t="s">
        <v>157</v>
      </c>
      <c r="H114" s="98" t="s">
        <v>161</v>
      </c>
      <c r="I114" s="98" t="s">
        <v>158</v>
      </c>
      <c r="J114" s="98" t="s">
        <v>160</v>
      </c>
      <c r="K114" s="106" t="s">
        <v>162</v>
      </c>
      <c r="M114" s="28">
        <v>2017</v>
      </c>
      <c r="N114" s="1" t="s">
        <v>52</v>
      </c>
      <c r="O114" s="1">
        <v>4</v>
      </c>
      <c r="P114" s="1">
        <v>2</v>
      </c>
      <c r="Q114" s="1">
        <v>2</v>
      </c>
      <c r="R114" s="1">
        <v>25</v>
      </c>
      <c r="S114" s="23">
        <v>6.25</v>
      </c>
      <c r="T114" s="1">
        <v>15</v>
      </c>
      <c r="U114" s="1">
        <v>3.75</v>
      </c>
      <c r="V114" s="80">
        <v>10</v>
      </c>
    </row>
    <row r="115" spans="2:22" x14ac:dyDescent="0.25">
      <c r="B115" s="28">
        <v>2013</v>
      </c>
      <c r="C115" s="1" t="s">
        <v>250</v>
      </c>
      <c r="D115" s="1">
        <v>2</v>
      </c>
      <c r="E115" s="1">
        <v>0</v>
      </c>
      <c r="F115" s="1">
        <v>2</v>
      </c>
      <c r="G115" s="1">
        <v>5</v>
      </c>
      <c r="H115" s="1">
        <v>2.5</v>
      </c>
      <c r="I115" s="1">
        <v>17</v>
      </c>
      <c r="J115" s="1">
        <v>8.5</v>
      </c>
      <c r="K115" s="80">
        <v>-12</v>
      </c>
      <c r="M115" s="28">
        <v>2016</v>
      </c>
      <c r="N115" s="1" t="s">
        <v>52</v>
      </c>
      <c r="O115" s="1">
        <v>7</v>
      </c>
      <c r="P115" s="1">
        <v>5</v>
      </c>
      <c r="Q115" s="1">
        <v>2</v>
      </c>
      <c r="R115" s="1">
        <v>38</v>
      </c>
      <c r="S115" s="23">
        <v>5.4285714285714288</v>
      </c>
      <c r="T115" s="1">
        <v>17</v>
      </c>
      <c r="U115" s="23">
        <v>2.4285714285714284</v>
      </c>
      <c r="V115" s="80">
        <v>21</v>
      </c>
    </row>
    <row r="116" spans="2:22" x14ac:dyDescent="0.25">
      <c r="B116" s="28">
        <v>2012</v>
      </c>
      <c r="C116" s="1" t="s">
        <v>250</v>
      </c>
      <c r="D116" s="1">
        <v>2</v>
      </c>
      <c r="E116" s="1">
        <v>0</v>
      </c>
      <c r="F116" s="1">
        <v>2</v>
      </c>
      <c r="G116" s="1">
        <v>12</v>
      </c>
      <c r="H116" s="1">
        <v>6</v>
      </c>
      <c r="I116" s="1">
        <v>17</v>
      </c>
      <c r="J116" s="1">
        <v>8.5</v>
      </c>
      <c r="K116" s="80">
        <v>-5</v>
      </c>
      <c r="M116" s="28">
        <v>2015</v>
      </c>
      <c r="N116" s="1" t="s">
        <v>353</v>
      </c>
      <c r="O116" s="1">
        <v>5</v>
      </c>
      <c r="P116" s="1">
        <v>3</v>
      </c>
      <c r="Q116" s="1">
        <v>2</v>
      </c>
      <c r="R116" s="1">
        <v>35</v>
      </c>
      <c r="S116" s="1">
        <v>7</v>
      </c>
      <c r="T116" s="1">
        <v>21</v>
      </c>
      <c r="U116" s="1">
        <v>4.2</v>
      </c>
      <c r="V116" s="80">
        <v>14</v>
      </c>
    </row>
    <row r="117" spans="2:22" x14ac:dyDescent="0.25">
      <c r="B117" s="28">
        <v>2011</v>
      </c>
      <c r="C117" s="1" t="s">
        <v>250</v>
      </c>
      <c r="D117" s="1">
        <v>3</v>
      </c>
      <c r="E117" s="1">
        <v>1</v>
      </c>
      <c r="F117" s="1">
        <v>2</v>
      </c>
      <c r="G117" s="1">
        <v>7</v>
      </c>
      <c r="H117" s="23">
        <v>2.3333333333333335</v>
      </c>
      <c r="I117" s="1">
        <v>8</v>
      </c>
      <c r="J117" s="23">
        <v>2.6666666666666665</v>
      </c>
      <c r="K117" s="80">
        <v>-1</v>
      </c>
      <c r="M117" s="28">
        <v>2014</v>
      </c>
      <c r="N117" s="1" t="s">
        <v>353</v>
      </c>
      <c r="O117" s="1">
        <v>5</v>
      </c>
      <c r="P117" s="1">
        <v>3</v>
      </c>
      <c r="Q117" s="1">
        <v>2</v>
      </c>
      <c r="R117" s="1">
        <v>29</v>
      </c>
      <c r="S117" s="1">
        <v>5.8</v>
      </c>
      <c r="T117" s="1">
        <v>23</v>
      </c>
      <c r="U117" s="1">
        <v>4.5999999999999996</v>
      </c>
      <c r="V117" s="80">
        <v>6</v>
      </c>
    </row>
    <row r="118" spans="2:22" x14ac:dyDescent="0.25">
      <c r="B118" s="28">
        <v>2010</v>
      </c>
      <c r="C118" s="1" t="s">
        <v>250</v>
      </c>
      <c r="D118" s="1">
        <v>5</v>
      </c>
      <c r="E118" s="1">
        <v>3</v>
      </c>
      <c r="F118" s="1">
        <v>2</v>
      </c>
      <c r="G118" s="1">
        <v>31</v>
      </c>
      <c r="H118" s="1">
        <v>6.2</v>
      </c>
      <c r="I118" s="1">
        <v>25</v>
      </c>
      <c r="J118" s="1">
        <v>5</v>
      </c>
      <c r="K118" s="80">
        <v>6</v>
      </c>
      <c r="M118" s="28">
        <v>2013</v>
      </c>
      <c r="N118" s="1" t="s">
        <v>232</v>
      </c>
      <c r="O118" s="1">
        <v>4</v>
      </c>
      <c r="P118" s="1">
        <v>2</v>
      </c>
      <c r="Q118" s="1">
        <v>2</v>
      </c>
      <c r="R118" s="1">
        <v>21</v>
      </c>
      <c r="S118" s="23">
        <v>5.25</v>
      </c>
      <c r="T118" s="1">
        <v>20</v>
      </c>
      <c r="U118" s="1">
        <v>5</v>
      </c>
      <c r="V118" s="80">
        <v>1</v>
      </c>
    </row>
    <row r="119" spans="2:22" x14ac:dyDescent="0.25">
      <c r="B119" s="28">
        <v>2009</v>
      </c>
      <c r="C119" s="1" t="s">
        <v>208</v>
      </c>
      <c r="D119" s="1">
        <v>4</v>
      </c>
      <c r="E119" s="1">
        <v>2</v>
      </c>
      <c r="F119" s="1">
        <v>2</v>
      </c>
      <c r="G119" s="1">
        <v>14</v>
      </c>
      <c r="H119" s="1">
        <v>3.5</v>
      </c>
      <c r="I119" s="1">
        <v>9</v>
      </c>
      <c r="J119" s="23">
        <v>2.25</v>
      </c>
      <c r="K119" s="80">
        <v>5</v>
      </c>
      <c r="M119" s="28">
        <v>2012</v>
      </c>
      <c r="N119" s="1" t="s">
        <v>232</v>
      </c>
      <c r="O119" s="1">
        <v>8</v>
      </c>
      <c r="P119" s="1">
        <v>6</v>
      </c>
      <c r="Q119" s="1">
        <v>2</v>
      </c>
      <c r="R119" s="1">
        <v>47</v>
      </c>
      <c r="S119" s="23">
        <v>5.875</v>
      </c>
      <c r="T119" s="1">
        <v>27</v>
      </c>
      <c r="U119" s="23">
        <v>3.375</v>
      </c>
      <c r="V119" s="80">
        <v>20</v>
      </c>
    </row>
    <row r="120" spans="2:22" x14ac:dyDescent="0.25">
      <c r="B120" s="81"/>
      <c r="C120" s="103" t="s">
        <v>374</v>
      </c>
      <c r="D120" s="103">
        <f>SUM(D115:D119)</f>
        <v>16</v>
      </c>
      <c r="E120" s="103">
        <f t="shared" ref="E120:I120" si="15">SUM(E115:E119)</f>
        <v>6</v>
      </c>
      <c r="F120" s="103">
        <f t="shared" si="15"/>
        <v>10</v>
      </c>
      <c r="G120" s="103">
        <f t="shared" si="15"/>
        <v>69</v>
      </c>
      <c r="H120" s="104">
        <f>G120/D120</f>
        <v>4.3125</v>
      </c>
      <c r="I120" s="103">
        <f t="shared" si="15"/>
        <v>76</v>
      </c>
      <c r="J120" s="104">
        <f>I120/D120</f>
        <v>4.75</v>
      </c>
      <c r="K120" s="95">
        <f>G120-I120</f>
        <v>-7</v>
      </c>
      <c r="M120" s="28">
        <v>2011</v>
      </c>
      <c r="N120" s="1" t="s">
        <v>232</v>
      </c>
      <c r="O120" s="1">
        <v>2</v>
      </c>
      <c r="P120" s="1">
        <v>0</v>
      </c>
      <c r="Q120" s="1">
        <v>2</v>
      </c>
      <c r="R120" s="1">
        <v>6</v>
      </c>
      <c r="S120" s="1">
        <v>3</v>
      </c>
      <c r="T120" s="1">
        <v>14</v>
      </c>
      <c r="U120" s="1">
        <v>7</v>
      </c>
      <c r="V120" s="80">
        <v>-8</v>
      </c>
    </row>
    <row r="121" spans="2:22" x14ac:dyDescent="0.25">
      <c r="M121" s="28">
        <v>2010</v>
      </c>
      <c r="N121" s="1" t="s">
        <v>232</v>
      </c>
      <c r="O121" s="1">
        <v>5</v>
      </c>
      <c r="P121" s="1">
        <v>3</v>
      </c>
      <c r="Q121" s="1">
        <v>2</v>
      </c>
      <c r="R121" s="1">
        <v>15</v>
      </c>
      <c r="S121" s="1">
        <v>3</v>
      </c>
      <c r="T121" s="1">
        <v>14</v>
      </c>
      <c r="U121" s="1">
        <v>2.8</v>
      </c>
      <c r="V121" s="80">
        <v>1</v>
      </c>
    </row>
    <row r="122" spans="2:22" x14ac:dyDescent="0.25">
      <c r="B122" s="105" t="s">
        <v>375</v>
      </c>
      <c r="C122" s="98" t="s">
        <v>373</v>
      </c>
      <c r="D122" s="98" t="s">
        <v>310</v>
      </c>
      <c r="E122" s="98" t="s">
        <v>159</v>
      </c>
      <c r="F122" s="98" t="s">
        <v>156</v>
      </c>
      <c r="G122" s="98" t="s">
        <v>157</v>
      </c>
      <c r="H122" s="98" t="s">
        <v>161</v>
      </c>
      <c r="I122" s="98" t="s">
        <v>158</v>
      </c>
      <c r="J122" s="98" t="s">
        <v>160</v>
      </c>
      <c r="K122" s="106" t="s">
        <v>162</v>
      </c>
      <c r="M122" s="28">
        <v>2009</v>
      </c>
      <c r="N122" s="1" t="s">
        <v>353</v>
      </c>
      <c r="O122" s="1">
        <v>3</v>
      </c>
      <c r="P122" s="1">
        <v>1</v>
      </c>
      <c r="Q122" s="1">
        <v>2</v>
      </c>
      <c r="R122" s="1">
        <v>6</v>
      </c>
      <c r="S122" s="1">
        <v>2</v>
      </c>
      <c r="T122" s="1">
        <v>17</v>
      </c>
      <c r="U122" s="23">
        <v>5.666666666666667</v>
      </c>
      <c r="V122" s="80">
        <v>-11</v>
      </c>
    </row>
    <row r="123" spans="2:22" x14ac:dyDescent="0.25">
      <c r="B123" s="28">
        <v>2024</v>
      </c>
      <c r="C123" s="1" t="s">
        <v>58</v>
      </c>
      <c r="D123" s="1">
        <v>4</v>
      </c>
      <c r="E123" s="1">
        <v>2</v>
      </c>
      <c r="F123" s="1">
        <v>2</v>
      </c>
      <c r="G123" s="1">
        <v>20</v>
      </c>
      <c r="H123" s="1">
        <v>5</v>
      </c>
      <c r="I123" s="1">
        <v>16</v>
      </c>
      <c r="J123" s="1">
        <v>4</v>
      </c>
      <c r="K123" s="80">
        <v>4</v>
      </c>
      <c r="M123" s="28">
        <v>2005</v>
      </c>
      <c r="N123" s="1" t="s">
        <v>52</v>
      </c>
      <c r="O123" s="1">
        <v>2</v>
      </c>
      <c r="P123" s="1">
        <v>0</v>
      </c>
      <c r="Q123" s="1">
        <v>2</v>
      </c>
      <c r="R123" s="1">
        <v>1</v>
      </c>
      <c r="S123" s="1">
        <v>0.5</v>
      </c>
      <c r="T123" s="1">
        <v>12</v>
      </c>
      <c r="U123" s="1">
        <v>6</v>
      </c>
      <c r="V123" s="80">
        <v>-11</v>
      </c>
    </row>
    <row r="124" spans="2:22" x14ac:dyDescent="0.25">
      <c r="B124" s="28">
        <v>2023</v>
      </c>
      <c r="C124" s="1" t="s">
        <v>58</v>
      </c>
      <c r="D124" s="1">
        <v>2</v>
      </c>
      <c r="E124" s="1">
        <v>0</v>
      </c>
      <c r="F124" s="1">
        <v>2</v>
      </c>
      <c r="G124" s="1">
        <v>10</v>
      </c>
      <c r="H124" s="1">
        <v>5</v>
      </c>
      <c r="I124" s="1">
        <v>20</v>
      </c>
      <c r="J124" s="1">
        <v>10</v>
      </c>
      <c r="K124" s="80">
        <v>-10</v>
      </c>
      <c r="M124" s="81"/>
      <c r="N124" s="103" t="s">
        <v>374</v>
      </c>
      <c r="O124" s="103">
        <f>SUM(O110:O123)</f>
        <v>65</v>
      </c>
      <c r="P124" s="103">
        <f t="shared" ref="P124:T124" si="16">SUM(P110:P123)</f>
        <v>37</v>
      </c>
      <c r="Q124" s="103">
        <f t="shared" si="16"/>
        <v>28</v>
      </c>
      <c r="R124" s="103">
        <f t="shared" si="16"/>
        <v>347</v>
      </c>
      <c r="S124" s="104">
        <f>R124/O124</f>
        <v>5.3384615384615381</v>
      </c>
      <c r="T124" s="103">
        <f t="shared" si="16"/>
        <v>275</v>
      </c>
      <c r="U124" s="104">
        <f>T124/O124</f>
        <v>4.2307692307692308</v>
      </c>
      <c r="V124" s="95">
        <f>R124-T124</f>
        <v>72</v>
      </c>
    </row>
    <row r="125" spans="2:22" x14ac:dyDescent="0.25">
      <c r="B125" s="28">
        <v>2022</v>
      </c>
      <c r="C125" s="1" t="s">
        <v>166</v>
      </c>
      <c r="D125" s="1">
        <v>3</v>
      </c>
      <c r="E125" s="1">
        <v>1</v>
      </c>
      <c r="F125" s="1">
        <v>2</v>
      </c>
      <c r="G125" s="1">
        <v>11</v>
      </c>
      <c r="H125" s="23">
        <v>3.6666666666666665</v>
      </c>
      <c r="I125" s="1">
        <v>12</v>
      </c>
      <c r="J125" s="1">
        <v>4</v>
      </c>
      <c r="K125" s="80">
        <v>-1</v>
      </c>
    </row>
    <row r="126" spans="2:22" x14ac:dyDescent="0.25">
      <c r="B126" s="28">
        <v>2019</v>
      </c>
      <c r="C126" s="1" t="s">
        <v>58</v>
      </c>
      <c r="D126" s="1">
        <v>3</v>
      </c>
      <c r="E126" s="1">
        <v>1</v>
      </c>
      <c r="F126" s="1">
        <v>2</v>
      </c>
      <c r="G126" s="1">
        <v>10</v>
      </c>
      <c r="H126" s="23">
        <v>3.3333333333333335</v>
      </c>
      <c r="I126" s="1">
        <v>17</v>
      </c>
      <c r="J126" s="23">
        <v>5.666666666666667</v>
      </c>
      <c r="K126" s="80">
        <v>-7</v>
      </c>
      <c r="M126" s="105" t="s">
        <v>375</v>
      </c>
      <c r="N126" s="98" t="s">
        <v>373</v>
      </c>
      <c r="O126" s="98" t="s">
        <v>310</v>
      </c>
      <c r="P126" s="98" t="s">
        <v>159</v>
      </c>
      <c r="Q126" s="98" t="s">
        <v>156</v>
      </c>
      <c r="R126" s="98" t="s">
        <v>157</v>
      </c>
      <c r="S126" s="98" t="s">
        <v>161</v>
      </c>
      <c r="T126" s="98" t="s">
        <v>158</v>
      </c>
      <c r="U126" s="98" t="s">
        <v>160</v>
      </c>
      <c r="V126" s="106" t="s">
        <v>162</v>
      </c>
    </row>
    <row r="127" spans="2:22" x14ac:dyDescent="0.25">
      <c r="B127" s="28">
        <v>2018</v>
      </c>
      <c r="C127" s="1" t="s">
        <v>58</v>
      </c>
      <c r="D127" s="1">
        <v>7</v>
      </c>
      <c r="E127" s="1">
        <v>5</v>
      </c>
      <c r="F127" s="1">
        <v>2</v>
      </c>
      <c r="G127" s="1">
        <v>34</v>
      </c>
      <c r="H127" s="23">
        <v>4.8571428571428568</v>
      </c>
      <c r="I127" s="1">
        <v>14</v>
      </c>
      <c r="J127" s="1">
        <v>2</v>
      </c>
      <c r="K127" s="80">
        <v>20</v>
      </c>
      <c r="M127" s="28">
        <v>2023</v>
      </c>
      <c r="N127" s="1" t="s">
        <v>110</v>
      </c>
      <c r="O127" s="1">
        <v>3</v>
      </c>
      <c r="P127" s="1">
        <v>1</v>
      </c>
      <c r="Q127" s="1">
        <v>2</v>
      </c>
      <c r="R127" s="1">
        <v>17</v>
      </c>
      <c r="S127" s="23">
        <v>5.666666666666667</v>
      </c>
      <c r="T127" s="1">
        <v>10</v>
      </c>
      <c r="U127" s="23">
        <v>3.3333333333333335</v>
      </c>
      <c r="V127" s="80">
        <v>7</v>
      </c>
    </row>
    <row r="128" spans="2:22" x14ac:dyDescent="0.25">
      <c r="B128" s="28">
        <v>2015</v>
      </c>
      <c r="C128" s="1" t="s">
        <v>58</v>
      </c>
      <c r="D128" s="1">
        <v>2</v>
      </c>
      <c r="E128" s="1">
        <v>0</v>
      </c>
      <c r="F128" s="1">
        <v>2</v>
      </c>
      <c r="G128" s="1">
        <v>7</v>
      </c>
      <c r="H128" s="1">
        <v>3.5</v>
      </c>
      <c r="I128" s="1">
        <v>24</v>
      </c>
      <c r="J128" s="1">
        <v>12</v>
      </c>
      <c r="K128" s="80">
        <v>-17</v>
      </c>
      <c r="M128" s="28">
        <v>2022</v>
      </c>
      <c r="N128" s="1" t="s">
        <v>110</v>
      </c>
      <c r="O128" s="1">
        <v>3</v>
      </c>
      <c r="P128" s="1">
        <v>1</v>
      </c>
      <c r="Q128" s="1">
        <v>2</v>
      </c>
      <c r="R128" s="1">
        <v>9</v>
      </c>
      <c r="S128" s="1">
        <v>3</v>
      </c>
      <c r="T128" s="1">
        <v>11</v>
      </c>
      <c r="U128" s="23">
        <v>3.6666666666666665</v>
      </c>
      <c r="V128" s="80">
        <v>-2</v>
      </c>
    </row>
    <row r="129" spans="2:22" x14ac:dyDescent="0.25">
      <c r="B129" s="28">
        <v>2014</v>
      </c>
      <c r="C129" s="1" t="s">
        <v>58</v>
      </c>
      <c r="D129" s="1">
        <v>3</v>
      </c>
      <c r="E129" s="1">
        <v>1</v>
      </c>
      <c r="F129" s="1">
        <v>2</v>
      </c>
      <c r="G129" s="1">
        <v>8</v>
      </c>
      <c r="H129" s="23">
        <v>2.6666666666666665</v>
      </c>
      <c r="I129" s="1">
        <v>22</v>
      </c>
      <c r="J129" s="23">
        <v>7.333333333333333</v>
      </c>
      <c r="K129" s="80">
        <v>-14</v>
      </c>
      <c r="M129" s="28">
        <v>2019</v>
      </c>
      <c r="N129" s="1" t="s">
        <v>110</v>
      </c>
      <c r="O129" s="1">
        <v>5</v>
      </c>
      <c r="P129" s="1">
        <v>3</v>
      </c>
      <c r="Q129" s="1">
        <v>2</v>
      </c>
      <c r="R129" s="1">
        <v>25</v>
      </c>
      <c r="S129" s="1">
        <v>5</v>
      </c>
      <c r="T129" s="1">
        <v>15</v>
      </c>
      <c r="U129" s="1">
        <v>3</v>
      </c>
      <c r="V129" s="80">
        <v>10</v>
      </c>
    </row>
    <row r="130" spans="2:22" x14ac:dyDescent="0.25">
      <c r="B130" s="28">
        <v>2013</v>
      </c>
      <c r="C130" s="1" t="s">
        <v>58</v>
      </c>
      <c r="D130" s="1">
        <v>3</v>
      </c>
      <c r="E130" s="1">
        <v>1</v>
      </c>
      <c r="F130" s="1">
        <v>2</v>
      </c>
      <c r="G130" s="1">
        <v>22</v>
      </c>
      <c r="H130" s="23">
        <v>7.333333333333333</v>
      </c>
      <c r="I130" s="1">
        <v>21</v>
      </c>
      <c r="J130" s="1">
        <v>7</v>
      </c>
      <c r="K130" s="80">
        <v>1</v>
      </c>
      <c r="M130" s="28">
        <v>2018</v>
      </c>
      <c r="N130" s="1" t="s">
        <v>110</v>
      </c>
      <c r="O130" s="1">
        <v>8</v>
      </c>
      <c r="P130" s="1">
        <v>7</v>
      </c>
      <c r="Q130" s="1">
        <v>1</v>
      </c>
      <c r="R130" s="1">
        <v>40</v>
      </c>
      <c r="S130" s="1">
        <v>5</v>
      </c>
      <c r="T130" s="1">
        <v>9</v>
      </c>
      <c r="U130" s="23">
        <v>1.125</v>
      </c>
      <c r="V130" s="80">
        <v>31</v>
      </c>
    </row>
    <row r="131" spans="2:22" x14ac:dyDescent="0.25">
      <c r="B131" s="28">
        <v>2011</v>
      </c>
      <c r="C131" s="1" t="s">
        <v>58</v>
      </c>
      <c r="D131" s="1">
        <v>3</v>
      </c>
      <c r="E131" s="1">
        <v>1</v>
      </c>
      <c r="F131" s="1">
        <v>2</v>
      </c>
      <c r="G131" s="1">
        <v>17</v>
      </c>
      <c r="H131" s="23">
        <v>5.666666666666667</v>
      </c>
      <c r="I131" s="1">
        <v>26</v>
      </c>
      <c r="J131" s="23">
        <v>8.6666666666666661</v>
      </c>
      <c r="K131" s="80">
        <v>-9</v>
      </c>
      <c r="M131" s="28">
        <v>2017</v>
      </c>
      <c r="N131" s="1" t="s">
        <v>110</v>
      </c>
      <c r="O131" s="1">
        <v>8</v>
      </c>
      <c r="P131" s="1">
        <v>7</v>
      </c>
      <c r="Q131" s="1">
        <v>1</v>
      </c>
      <c r="R131" s="1">
        <v>59</v>
      </c>
      <c r="S131" s="23">
        <v>7.375</v>
      </c>
      <c r="T131" s="1">
        <v>34</v>
      </c>
      <c r="U131" s="23">
        <v>4.25</v>
      </c>
      <c r="V131" s="80">
        <v>25</v>
      </c>
    </row>
    <row r="132" spans="2:22" x14ac:dyDescent="0.25">
      <c r="B132" s="28">
        <v>2010</v>
      </c>
      <c r="C132" s="1" t="s">
        <v>58</v>
      </c>
      <c r="D132" s="1">
        <v>7</v>
      </c>
      <c r="E132" s="1">
        <v>5</v>
      </c>
      <c r="F132" s="1">
        <v>2</v>
      </c>
      <c r="G132" s="1">
        <v>42</v>
      </c>
      <c r="H132" s="1">
        <v>6</v>
      </c>
      <c r="I132" s="1">
        <v>26</v>
      </c>
      <c r="J132" s="23">
        <v>3.7142857142857144</v>
      </c>
      <c r="K132" s="80">
        <v>16</v>
      </c>
      <c r="M132" s="28">
        <v>2016</v>
      </c>
      <c r="N132" s="1" t="s">
        <v>231</v>
      </c>
      <c r="O132" s="1">
        <v>7</v>
      </c>
      <c r="P132" s="1">
        <v>7</v>
      </c>
      <c r="Q132" s="1">
        <v>0</v>
      </c>
      <c r="R132" s="1">
        <v>38</v>
      </c>
      <c r="S132" s="23">
        <v>5.4285714285714288</v>
      </c>
      <c r="T132" s="1">
        <v>11</v>
      </c>
      <c r="U132" s="23">
        <v>1.5714285714285714</v>
      </c>
      <c r="V132" s="80">
        <v>27</v>
      </c>
    </row>
    <row r="133" spans="2:22" x14ac:dyDescent="0.25">
      <c r="B133" s="81"/>
      <c r="C133" s="103" t="s">
        <v>374</v>
      </c>
      <c r="D133" s="103">
        <f>SUM(D123:D132)</f>
        <v>37</v>
      </c>
      <c r="E133" s="103">
        <f t="shared" ref="E133:I133" si="17">SUM(E123:E132)</f>
        <v>17</v>
      </c>
      <c r="F133" s="103">
        <f t="shared" si="17"/>
        <v>20</v>
      </c>
      <c r="G133" s="103">
        <f t="shared" si="17"/>
        <v>181</v>
      </c>
      <c r="H133" s="104">
        <f>G133/D133</f>
        <v>4.8918918918918921</v>
      </c>
      <c r="I133" s="103">
        <f t="shared" si="17"/>
        <v>198</v>
      </c>
      <c r="J133" s="104">
        <f>I133/D133</f>
        <v>5.3513513513513518</v>
      </c>
      <c r="K133" s="95">
        <f>G133-I133</f>
        <v>-17</v>
      </c>
      <c r="M133" s="28">
        <v>2015</v>
      </c>
      <c r="N133" s="1" t="s">
        <v>358</v>
      </c>
      <c r="O133" s="1">
        <v>7</v>
      </c>
      <c r="P133" s="1">
        <v>6</v>
      </c>
      <c r="Q133" s="1">
        <v>1</v>
      </c>
      <c r="R133" s="1">
        <v>28</v>
      </c>
      <c r="S133" s="1">
        <v>4</v>
      </c>
      <c r="T133" s="1">
        <v>14</v>
      </c>
      <c r="U133" s="1">
        <v>2</v>
      </c>
      <c r="V133" s="80">
        <v>14</v>
      </c>
    </row>
    <row r="134" spans="2:22" x14ac:dyDescent="0.25">
      <c r="M134" s="28">
        <v>2014</v>
      </c>
      <c r="N134" s="1" t="s">
        <v>358</v>
      </c>
      <c r="O134" s="1">
        <v>7</v>
      </c>
      <c r="P134" s="1">
        <v>6</v>
      </c>
      <c r="Q134" s="1">
        <v>1</v>
      </c>
      <c r="R134" s="1">
        <v>39</v>
      </c>
      <c r="S134" s="23">
        <v>5.5714285714285712</v>
      </c>
      <c r="T134" s="1">
        <v>12</v>
      </c>
      <c r="U134" s="23">
        <v>1.7142857142857142</v>
      </c>
      <c r="V134" s="80">
        <v>27</v>
      </c>
    </row>
    <row r="135" spans="2:22" x14ac:dyDescent="0.25">
      <c r="B135" s="105" t="s">
        <v>375</v>
      </c>
      <c r="C135" s="98" t="s">
        <v>373</v>
      </c>
      <c r="D135" s="98" t="s">
        <v>310</v>
      </c>
      <c r="E135" s="98" t="s">
        <v>159</v>
      </c>
      <c r="F135" s="98" t="s">
        <v>156</v>
      </c>
      <c r="G135" s="98" t="s">
        <v>157</v>
      </c>
      <c r="H135" s="98" t="s">
        <v>161</v>
      </c>
      <c r="I135" s="98" t="s">
        <v>158</v>
      </c>
      <c r="J135" s="98" t="s">
        <v>160</v>
      </c>
      <c r="K135" s="106" t="s">
        <v>162</v>
      </c>
      <c r="M135" s="28">
        <v>2013</v>
      </c>
      <c r="N135" s="1" t="s">
        <v>231</v>
      </c>
      <c r="O135" s="1">
        <v>7</v>
      </c>
      <c r="P135" s="1">
        <v>5</v>
      </c>
      <c r="Q135" s="1">
        <v>2</v>
      </c>
      <c r="R135" s="1">
        <v>36</v>
      </c>
      <c r="S135" s="23">
        <v>5.1428571428571432</v>
      </c>
      <c r="T135" s="1">
        <v>23</v>
      </c>
      <c r="U135" s="23">
        <v>3.2857142857142856</v>
      </c>
      <c r="V135" s="80">
        <v>13</v>
      </c>
    </row>
    <row r="136" spans="2:22" x14ac:dyDescent="0.25">
      <c r="B136" s="28">
        <v>2022</v>
      </c>
      <c r="C136" s="1" t="s">
        <v>163</v>
      </c>
      <c r="D136" s="1">
        <v>4</v>
      </c>
      <c r="E136" s="1">
        <v>2</v>
      </c>
      <c r="F136" s="1">
        <v>2</v>
      </c>
      <c r="G136" s="1">
        <v>17</v>
      </c>
      <c r="H136" s="23">
        <v>4.25</v>
      </c>
      <c r="I136" s="1">
        <v>27</v>
      </c>
      <c r="J136" s="23">
        <v>6.75</v>
      </c>
      <c r="K136" s="80">
        <v>-10</v>
      </c>
      <c r="M136" s="28">
        <v>2012</v>
      </c>
      <c r="N136" s="1" t="s">
        <v>231</v>
      </c>
      <c r="O136" s="1">
        <v>5</v>
      </c>
      <c r="P136" s="1">
        <v>3</v>
      </c>
      <c r="Q136" s="1">
        <v>2</v>
      </c>
      <c r="R136" s="1">
        <v>29</v>
      </c>
      <c r="S136" s="1">
        <v>5.8</v>
      </c>
      <c r="T136" s="1">
        <v>24</v>
      </c>
      <c r="U136" s="1">
        <v>4.8</v>
      </c>
      <c r="V136" s="80">
        <v>5</v>
      </c>
    </row>
    <row r="137" spans="2:22" x14ac:dyDescent="0.25">
      <c r="B137" s="28">
        <v>2024</v>
      </c>
      <c r="C137" s="1" t="s">
        <v>163</v>
      </c>
      <c r="D137" s="1">
        <v>3</v>
      </c>
      <c r="E137" s="1">
        <v>1</v>
      </c>
      <c r="F137" s="1">
        <v>2</v>
      </c>
      <c r="G137" s="1">
        <v>13</v>
      </c>
      <c r="H137" s="23">
        <v>4.333333333333333</v>
      </c>
      <c r="I137" s="1">
        <v>15</v>
      </c>
      <c r="J137" s="1">
        <v>5</v>
      </c>
      <c r="K137" s="80">
        <v>-2</v>
      </c>
      <c r="M137" s="28">
        <v>2011</v>
      </c>
      <c r="N137" s="1" t="s">
        <v>231</v>
      </c>
      <c r="O137" s="1">
        <v>3</v>
      </c>
      <c r="P137" s="1">
        <v>1</v>
      </c>
      <c r="Q137" s="1">
        <v>2</v>
      </c>
      <c r="R137" s="1">
        <v>10</v>
      </c>
      <c r="S137" s="23">
        <v>3.3333333333333335</v>
      </c>
      <c r="T137" s="1">
        <v>17</v>
      </c>
      <c r="U137" s="23">
        <v>5.666666666666667</v>
      </c>
      <c r="V137" s="80">
        <v>-7</v>
      </c>
    </row>
    <row r="138" spans="2:22" x14ac:dyDescent="0.25">
      <c r="B138" s="28">
        <v>2023</v>
      </c>
      <c r="C138" s="1" t="s">
        <v>163</v>
      </c>
      <c r="D138" s="1">
        <v>3</v>
      </c>
      <c r="E138" s="1">
        <v>1</v>
      </c>
      <c r="F138" s="1">
        <v>2</v>
      </c>
      <c r="G138" s="1">
        <v>26</v>
      </c>
      <c r="H138" s="23">
        <v>8.6666666666666661</v>
      </c>
      <c r="I138" s="1">
        <v>19</v>
      </c>
      <c r="J138" s="23">
        <v>6.333333333333333</v>
      </c>
      <c r="K138" s="80">
        <v>7</v>
      </c>
      <c r="M138" s="28">
        <v>2010</v>
      </c>
      <c r="N138" s="1" t="s">
        <v>231</v>
      </c>
      <c r="O138" s="1">
        <v>7</v>
      </c>
      <c r="P138" s="1">
        <v>5</v>
      </c>
      <c r="Q138" s="1">
        <v>2</v>
      </c>
      <c r="R138" s="1">
        <v>39</v>
      </c>
      <c r="S138" s="23">
        <v>5.5714285714285712</v>
      </c>
      <c r="T138" s="1">
        <v>41</v>
      </c>
      <c r="U138" s="23">
        <v>5.8571428571428568</v>
      </c>
      <c r="V138" s="80">
        <v>-2</v>
      </c>
    </row>
    <row r="139" spans="2:22" x14ac:dyDescent="0.25">
      <c r="B139" s="28">
        <v>2019</v>
      </c>
      <c r="C139" s="1" t="s">
        <v>163</v>
      </c>
      <c r="D139" s="1">
        <v>2</v>
      </c>
      <c r="E139" s="1">
        <v>0</v>
      </c>
      <c r="F139" s="1">
        <v>2</v>
      </c>
      <c r="G139" s="1">
        <v>1</v>
      </c>
      <c r="H139" s="1">
        <v>0.5</v>
      </c>
      <c r="I139" s="1">
        <v>13</v>
      </c>
      <c r="J139" s="1">
        <v>6.5</v>
      </c>
      <c r="K139" s="80">
        <v>-12</v>
      </c>
      <c r="M139" s="28">
        <v>2009</v>
      </c>
      <c r="N139" s="1" t="s">
        <v>358</v>
      </c>
      <c r="O139" s="1">
        <v>3</v>
      </c>
      <c r="P139" s="1">
        <v>1</v>
      </c>
      <c r="Q139" s="1">
        <v>2</v>
      </c>
      <c r="R139" s="1">
        <v>11</v>
      </c>
      <c r="S139" s="23">
        <v>3.6666666666666665</v>
      </c>
      <c r="T139" s="1">
        <v>11</v>
      </c>
      <c r="U139" s="23">
        <v>3.6666666666666665</v>
      </c>
      <c r="V139" s="80">
        <v>0</v>
      </c>
    </row>
    <row r="140" spans="2:22" x14ac:dyDescent="0.25">
      <c r="B140" s="81"/>
      <c r="C140" s="103" t="s">
        <v>374</v>
      </c>
      <c r="D140" s="103">
        <f>SUM(D136:D139)</f>
        <v>12</v>
      </c>
      <c r="E140" s="103">
        <f t="shared" ref="E140:I140" si="18">SUM(E136:E139)</f>
        <v>4</v>
      </c>
      <c r="F140" s="103">
        <f t="shared" si="18"/>
        <v>8</v>
      </c>
      <c r="G140" s="103">
        <f t="shared" si="18"/>
        <v>57</v>
      </c>
      <c r="H140" s="104">
        <f>G140/D140</f>
        <v>4.75</v>
      </c>
      <c r="I140" s="103">
        <f t="shared" si="18"/>
        <v>74</v>
      </c>
      <c r="J140" s="104">
        <f>I140/D140</f>
        <v>6.166666666666667</v>
      </c>
      <c r="K140" s="95">
        <f>G140-I140</f>
        <v>-17</v>
      </c>
      <c r="M140" s="28">
        <v>2005</v>
      </c>
      <c r="N140" s="1" t="s">
        <v>110</v>
      </c>
      <c r="O140" s="1">
        <v>2</v>
      </c>
      <c r="P140" s="1">
        <v>0</v>
      </c>
      <c r="Q140" s="1">
        <v>2</v>
      </c>
      <c r="R140" s="1">
        <v>4</v>
      </c>
      <c r="S140" s="1">
        <v>2</v>
      </c>
      <c r="T140" s="1">
        <v>6</v>
      </c>
      <c r="U140" s="1">
        <v>3</v>
      </c>
      <c r="V140" s="80">
        <v>-2</v>
      </c>
    </row>
    <row r="141" spans="2:22" x14ac:dyDescent="0.25">
      <c r="M141" s="28">
        <v>2004</v>
      </c>
      <c r="N141" s="1" t="s">
        <v>110</v>
      </c>
      <c r="O141" s="1">
        <v>6</v>
      </c>
      <c r="P141" s="1">
        <v>4</v>
      </c>
      <c r="Q141" s="1">
        <v>2</v>
      </c>
      <c r="R141" s="1">
        <v>27</v>
      </c>
      <c r="S141" s="1">
        <v>4.5</v>
      </c>
      <c r="T141" s="1">
        <v>22</v>
      </c>
      <c r="U141" s="23">
        <v>3.6666666666666665</v>
      </c>
      <c r="V141" s="80">
        <v>5</v>
      </c>
    </row>
    <row r="142" spans="2:22" x14ac:dyDescent="0.25">
      <c r="B142" s="105" t="s">
        <v>375</v>
      </c>
      <c r="C142" s="98" t="s">
        <v>373</v>
      </c>
      <c r="D142" s="98" t="s">
        <v>310</v>
      </c>
      <c r="E142" s="98" t="s">
        <v>159</v>
      </c>
      <c r="F142" s="98" t="s">
        <v>156</v>
      </c>
      <c r="G142" s="98" t="s">
        <v>157</v>
      </c>
      <c r="H142" s="98" t="s">
        <v>161</v>
      </c>
      <c r="I142" s="98" t="s">
        <v>158</v>
      </c>
      <c r="J142" s="98" t="s">
        <v>160</v>
      </c>
      <c r="K142" s="106" t="s">
        <v>162</v>
      </c>
      <c r="M142" s="81"/>
      <c r="N142" s="103" t="s">
        <v>374</v>
      </c>
      <c r="O142" s="103">
        <f>SUM(O127:O141)</f>
        <v>81</v>
      </c>
      <c r="P142" s="103">
        <f t="shared" ref="P142:T142" si="19">SUM(P127:P141)</f>
        <v>57</v>
      </c>
      <c r="Q142" s="103">
        <f t="shared" si="19"/>
        <v>24</v>
      </c>
      <c r="R142" s="103">
        <f t="shared" si="19"/>
        <v>411</v>
      </c>
      <c r="S142" s="104">
        <f>R142/O142</f>
        <v>5.0740740740740744</v>
      </c>
      <c r="T142" s="103">
        <f t="shared" si="19"/>
        <v>260</v>
      </c>
      <c r="U142" s="104">
        <f>T142/O142</f>
        <v>3.2098765432098766</v>
      </c>
      <c r="V142" s="95">
        <f>R142-T142</f>
        <v>151</v>
      </c>
    </row>
    <row r="143" spans="2:22" x14ac:dyDescent="0.25">
      <c r="B143" s="28">
        <v>2018</v>
      </c>
      <c r="C143" s="1" t="s">
        <v>108</v>
      </c>
      <c r="D143" s="1">
        <v>3</v>
      </c>
      <c r="E143" s="1">
        <v>1</v>
      </c>
      <c r="F143" s="1">
        <v>2</v>
      </c>
      <c r="G143" s="1">
        <v>14</v>
      </c>
      <c r="H143" s="23">
        <v>4.666666666666667</v>
      </c>
      <c r="I143" s="1">
        <v>30</v>
      </c>
      <c r="J143" s="1">
        <v>10</v>
      </c>
      <c r="K143" s="80">
        <v>-16</v>
      </c>
    </row>
    <row r="144" spans="2:22" x14ac:dyDescent="0.25">
      <c r="B144" s="28">
        <v>2017</v>
      </c>
      <c r="C144" s="1" t="s">
        <v>279</v>
      </c>
      <c r="D144" s="1">
        <v>3</v>
      </c>
      <c r="E144" s="1">
        <v>1</v>
      </c>
      <c r="F144" s="1">
        <v>2</v>
      </c>
      <c r="G144" s="1">
        <v>5</v>
      </c>
      <c r="H144" s="23">
        <v>1.6666666666666667</v>
      </c>
      <c r="I144" s="1">
        <v>17</v>
      </c>
      <c r="J144" s="23">
        <v>5.666666666666667</v>
      </c>
      <c r="K144" s="80">
        <v>-12</v>
      </c>
      <c r="M144" s="105" t="s">
        <v>375</v>
      </c>
      <c r="N144" s="98" t="s">
        <v>373</v>
      </c>
      <c r="O144" s="98" t="s">
        <v>310</v>
      </c>
      <c r="P144" s="98" t="s">
        <v>159</v>
      </c>
      <c r="Q144" s="98" t="s">
        <v>156</v>
      </c>
      <c r="R144" s="98" t="s">
        <v>157</v>
      </c>
      <c r="S144" s="98" t="s">
        <v>161</v>
      </c>
      <c r="T144" s="98" t="s">
        <v>158</v>
      </c>
      <c r="U144" s="98" t="s">
        <v>160</v>
      </c>
      <c r="V144" s="106" t="s">
        <v>162</v>
      </c>
    </row>
    <row r="145" spans="2:22" x14ac:dyDescent="0.25">
      <c r="B145" s="28">
        <v>2015</v>
      </c>
      <c r="C145" s="1" t="s">
        <v>108</v>
      </c>
      <c r="D145" s="1">
        <v>2</v>
      </c>
      <c r="E145" s="1">
        <v>0</v>
      </c>
      <c r="F145" s="1">
        <v>2</v>
      </c>
      <c r="G145" s="1">
        <v>2</v>
      </c>
      <c r="H145" s="1">
        <v>1</v>
      </c>
      <c r="I145" s="1">
        <v>9</v>
      </c>
      <c r="J145" s="1">
        <v>4.5</v>
      </c>
      <c r="K145" s="80">
        <v>-7</v>
      </c>
      <c r="M145" s="28">
        <v>2013</v>
      </c>
      <c r="N145" s="1" t="s">
        <v>285</v>
      </c>
      <c r="O145" s="1">
        <v>2</v>
      </c>
      <c r="P145" s="1">
        <v>0</v>
      </c>
      <c r="Q145" s="1">
        <v>2</v>
      </c>
      <c r="R145" s="1">
        <v>8</v>
      </c>
      <c r="S145" s="1">
        <v>4</v>
      </c>
      <c r="T145" s="1">
        <v>15</v>
      </c>
      <c r="U145" s="1">
        <v>7.5</v>
      </c>
      <c r="V145" s="80">
        <v>-7</v>
      </c>
    </row>
    <row r="146" spans="2:22" x14ac:dyDescent="0.25">
      <c r="B146" s="28">
        <v>2010</v>
      </c>
      <c r="C146" s="1" t="s">
        <v>108</v>
      </c>
      <c r="D146" s="1">
        <v>2</v>
      </c>
      <c r="E146" s="1">
        <v>0</v>
      </c>
      <c r="F146" s="1">
        <v>2</v>
      </c>
      <c r="G146" s="1">
        <v>4</v>
      </c>
      <c r="H146" s="1">
        <v>2</v>
      </c>
      <c r="I146" s="1">
        <v>19</v>
      </c>
      <c r="J146" s="1">
        <v>9.5</v>
      </c>
      <c r="K146" s="80">
        <v>-15</v>
      </c>
      <c r="M146" s="28">
        <v>2012</v>
      </c>
      <c r="N146" s="1" t="s">
        <v>285</v>
      </c>
      <c r="O146" s="1">
        <v>3</v>
      </c>
      <c r="P146" s="1">
        <v>1</v>
      </c>
      <c r="Q146" s="1">
        <v>2</v>
      </c>
      <c r="R146" s="1">
        <v>12</v>
      </c>
      <c r="S146" s="1">
        <v>3</v>
      </c>
      <c r="T146" s="1">
        <v>25</v>
      </c>
      <c r="U146" s="1">
        <v>3</v>
      </c>
      <c r="V146" s="80">
        <v>-13</v>
      </c>
    </row>
    <row r="147" spans="2:22" x14ac:dyDescent="0.25">
      <c r="B147" s="28">
        <v>2005</v>
      </c>
      <c r="C147" s="1" t="s">
        <v>108</v>
      </c>
      <c r="D147" s="1">
        <v>2</v>
      </c>
      <c r="E147" s="1">
        <v>0</v>
      </c>
      <c r="F147" s="1">
        <v>2</v>
      </c>
      <c r="G147" s="1">
        <v>2</v>
      </c>
      <c r="H147" s="1">
        <v>1</v>
      </c>
      <c r="I147" s="1">
        <v>10</v>
      </c>
      <c r="J147" s="1">
        <v>5</v>
      </c>
      <c r="K147" s="80">
        <v>-8</v>
      </c>
      <c r="M147" s="28">
        <v>2011</v>
      </c>
      <c r="N147" s="1" t="s">
        <v>285</v>
      </c>
      <c r="O147" s="1">
        <v>2</v>
      </c>
      <c r="P147" s="1">
        <v>0</v>
      </c>
      <c r="Q147" s="1">
        <v>2</v>
      </c>
      <c r="R147" s="1">
        <v>8</v>
      </c>
      <c r="S147" s="1">
        <v>4</v>
      </c>
      <c r="T147" s="1">
        <v>21</v>
      </c>
      <c r="U147" s="1">
        <v>10.5</v>
      </c>
      <c r="V147" s="80">
        <v>-13</v>
      </c>
    </row>
    <row r="148" spans="2:22" x14ac:dyDescent="0.25">
      <c r="B148" s="28">
        <v>2004</v>
      </c>
      <c r="C148" s="1" t="s">
        <v>108</v>
      </c>
      <c r="D148" s="1">
        <v>2</v>
      </c>
      <c r="E148" s="1">
        <v>0</v>
      </c>
      <c r="F148" s="1">
        <v>2</v>
      </c>
      <c r="G148" s="1">
        <v>1</v>
      </c>
      <c r="H148" s="1">
        <v>0.5</v>
      </c>
      <c r="I148" s="1">
        <v>14</v>
      </c>
      <c r="J148" s="1">
        <v>7</v>
      </c>
      <c r="K148" s="80">
        <v>-13</v>
      </c>
      <c r="M148" s="28">
        <v>2010</v>
      </c>
      <c r="N148" s="1" t="s">
        <v>285</v>
      </c>
      <c r="O148" s="1">
        <v>4</v>
      </c>
      <c r="P148" s="1">
        <v>2</v>
      </c>
      <c r="Q148" s="1">
        <v>2</v>
      </c>
      <c r="R148" s="1">
        <v>17</v>
      </c>
      <c r="S148" s="23">
        <v>4.25</v>
      </c>
      <c r="T148" s="1">
        <v>24</v>
      </c>
      <c r="U148" s="1">
        <v>6</v>
      </c>
      <c r="V148" s="80">
        <v>-7</v>
      </c>
    </row>
    <row r="149" spans="2:22" x14ac:dyDescent="0.25">
      <c r="B149" s="81"/>
      <c r="C149" s="103" t="s">
        <v>374</v>
      </c>
      <c r="D149" s="103">
        <f>SUM(D143:D148)</f>
        <v>14</v>
      </c>
      <c r="E149" s="103">
        <f t="shared" ref="E149:I149" si="20">SUM(E143:E148)</f>
        <v>2</v>
      </c>
      <c r="F149" s="103">
        <f t="shared" si="20"/>
        <v>12</v>
      </c>
      <c r="G149" s="103">
        <f t="shared" si="20"/>
        <v>28</v>
      </c>
      <c r="H149" s="103">
        <f>G149/D149</f>
        <v>2</v>
      </c>
      <c r="I149" s="103">
        <f t="shared" si="20"/>
        <v>99</v>
      </c>
      <c r="J149" s="104">
        <f>I149/D149</f>
        <v>7.0714285714285712</v>
      </c>
      <c r="K149" s="95">
        <f>G149-I149</f>
        <v>-71</v>
      </c>
      <c r="M149" s="81"/>
      <c r="N149" s="103" t="s">
        <v>374</v>
      </c>
      <c r="O149" s="103">
        <f>SUM(O145:O148)</f>
        <v>11</v>
      </c>
      <c r="P149" s="103">
        <f t="shared" ref="P149:T149" si="21">SUM(P145:P148)</f>
        <v>3</v>
      </c>
      <c r="Q149" s="103">
        <f t="shared" si="21"/>
        <v>8</v>
      </c>
      <c r="R149" s="103">
        <f t="shared" si="21"/>
        <v>45</v>
      </c>
      <c r="S149" s="104">
        <f>R149/O149</f>
        <v>4.0909090909090908</v>
      </c>
      <c r="T149" s="103">
        <f t="shared" si="21"/>
        <v>85</v>
      </c>
      <c r="U149" s="104">
        <f>T149/O149</f>
        <v>7.7272727272727275</v>
      </c>
      <c r="V149" s="95">
        <f>R149-T149</f>
        <v>-40</v>
      </c>
    </row>
    <row r="150" spans="2:22" x14ac:dyDescent="0.25">
      <c r="C150" s="33"/>
      <c r="D150" s="33"/>
      <c r="E150" s="33"/>
      <c r="F150" s="33"/>
      <c r="G150" s="33"/>
      <c r="H150" s="33"/>
      <c r="I150" s="33"/>
      <c r="J150" s="107"/>
      <c r="K150" s="33"/>
    </row>
    <row r="151" spans="2:22" x14ac:dyDescent="0.25">
      <c r="B151" s="105" t="s">
        <v>375</v>
      </c>
      <c r="C151" s="98" t="s">
        <v>373</v>
      </c>
      <c r="D151" s="98" t="s">
        <v>310</v>
      </c>
      <c r="E151" s="98" t="s">
        <v>159</v>
      </c>
      <c r="F151" s="98" t="s">
        <v>156</v>
      </c>
      <c r="G151" s="98" t="s">
        <v>157</v>
      </c>
      <c r="H151" s="98" t="s">
        <v>161</v>
      </c>
      <c r="I151" s="98" t="s">
        <v>158</v>
      </c>
      <c r="J151" s="98" t="s">
        <v>160</v>
      </c>
      <c r="K151" s="106" t="s">
        <v>162</v>
      </c>
      <c r="M151" s="105" t="s">
        <v>375</v>
      </c>
      <c r="N151" s="98" t="s">
        <v>373</v>
      </c>
      <c r="O151" s="98" t="s">
        <v>310</v>
      </c>
      <c r="P151" s="98" t="s">
        <v>159</v>
      </c>
      <c r="Q151" s="98" t="s">
        <v>156</v>
      </c>
      <c r="R151" s="98" t="s">
        <v>157</v>
      </c>
      <c r="S151" s="98" t="s">
        <v>161</v>
      </c>
      <c r="T151" s="98" t="s">
        <v>158</v>
      </c>
      <c r="U151" s="98" t="s">
        <v>160</v>
      </c>
      <c r="V151" s="106" t="s">
        <v>162</v>
      </c>
    </row>
    <row r="152" spans="2:22" x14ac:dyDescent="0.25">
      <c r="B152" s="28">
        <v>2014</v>
      </c>
      <c r="C152" s="1" t="s">
        <v>355</v>
      </c>
      <c r="D152" s="1">
        <v>2</v>
      </c>
      <c r="E152" s="1">
        <v>0</v>
      </c>
      <c r="F152" s="1">
        <v>2</v>
      </c>
      <c r="G152" s="18">
        <v>8</v>
      </c>
      <c r="H152" s="18">
        <v>4</v>
      </c>
      <c r="I152" s="18">
        <v>19</v>
      </c>
      <c r="J152" s="18">
        <v>9.5</v>
      </c>
      <c r="K152" s="80">
        <v>-11</v>
      </c>
      <c r="M152" s="81">
        <v>2009</v>
      </c>
      <c r="N152" s="32" t="s">
        <v>377</v>
      </c>
      <c r="O152" s="103">
        <v>1</v>
      </c>
      <c r="P152" s="103">
        <v>0</v>
      </c>
      <c r="Q152" s="103">
        <v>2</v>
      </c>
      <c r="R152" s="103">
        <v>5</v>
      </c>
      <c r="S152" s="103">
        <v>5</v>
      </c>
      <c r="T152" s="103">
        <v>23</v>
      </c>
      <c r="U152" s="103">
        <v>23</v>
      </c>
      <c r="V152" s="95">
        <v>-18</v>
      </c>
    </row>
    <row r="153" spans="2:22" x14ac:dyDescent="0.25">
      <c r="B153" s="28">
        <v>2013</v>
      </c>
      <c r="C153" s="1" t="s">
        <v>227</v>
      </c>
      <c r="D153" s="18">
        <v>2</v>
      </c>
      <c r="E153" s="18">
        <v>0</v>
      </c>
      <c r="F153" s="18">
        <v>2</v>
      </c>
      <c r="G153" s="18">
        <v>4</v>
      </c>
      <c r="H153" s="18">
        <v>2</v>
      </c>
      <c r="I153" s="18">
        <v>9</v>
      </c>
      <c r="J153" s="18">
        <v>4.5</v>
      </c>
      <c r="K153" s="80">
        <v>-5</v>
      </c>
    </row>
    <row r="154" spans="2:22" x14ac:dyDescent="0.25">
      <c r="B154" s="28">
        <v>2012</v>
      </c>
      <c r="C154" s="18" t="s">
        <v>227</v>
      </c>
      <c r="D154" s="18">
        <v>4</v>
      </c>
      <c r="E154" s="18">
        <v>2</v>
      </c>
      <c r="F154" s="18">
        <v>2</v>
      </c>
      <c r="G154" s="18">
        <v>31</v>
      </c>
      <c r="H154" s="18">
        <v>6.2</v>
      </c>
      <c r="I154" s="18">
        <v>30</v>
      </c>
      <c r="J154" s="18">
        <v>6</v>
      </c>
      <c r="K154" s="80">
        <v>1</v>
      </c>
      <c r="M154" s="105" t="s">
        <v>375</v>
      </c>
      <c r="N154" s="98" t="s">
        <v>373</v>
      </c>
      <c r="O154" s="98" t="s">
        <v>310</v>
      </c>
      <c r="P154" s="98" t="s">
        <v>159</v>
      </c>
      <c r="Q154" s="98" t="s">
        <v>156</v>
      </c>
      <c r="R154" s="98" t="s">
        <v>157</v>
      </c>
      <c r="S154" s="98" t="s">
        <v>161</v>
      </c>
      <c r="T154" s="98" t="s">
        <v>158</v>
      </c>
      <c r="U154" s="98" t="s">
        <v>160</v>
      </c>
      <c r="V154" s="106" t="s">
        <v>162</v>
      </c>
    </row>
    <row r="155" spans="2:22" x14ac:dyDescent="0.25">
      <c r="B155" s="28">
        <v>2011</v>
      </c>
      <c r="C155" s="1" t="s">
        <v>227</v>
      </c>
      <c r="D155" s="18">
        <v>6</v>
      </c>
      <c r="E155" s="18">
        <v>4</v>
      </c>
      <c r="F155" s="18">
        <v>2</v>
      </c>
      <c r="G155" s="18">
        <v>19</v>
      </c>
      <c r="H155" s="20">
        <v>3.1666666666666665</v>
      </c>
      <c r="I155" s="18">
        <v>21</v>
      </c>
      <c r="J155" s="18">
        <v>3.5</v>
      </c>
      <c r="K155" s="80">
        <v>-2</v>
      </c>
      <c r="M155" s="28">
        <v>2024</v>
      </c>
      <c r="N155" s="1" t="s">
        <v>57</v>
      </c>
      <c r="O155" s="1">
        <v>3</v>
      </c>
      <c r="P155" s="1">
        <v>2</v>
      </c>
      <c r="Q155" s="1">
        <v>2</v>
      </c>
      <c r="R155" s="1">
        <v>17</v>
      </c>
      <c r="S155" s="23">
        <v>5.666666666666667</v>
      </c>
      <c r="T155" s="1">
        <v>23</v>
      </c>
      <c r="U155" s="23">
        <v>7.666666666666667</v>
      </c>
      <c r="V155" s="80">
        <v>-6</v>
      </c>
    </row>
    <row r="156" spans="2:22" x14ac:dyDescent="0.25">
      <c r="B156" s="28">
        <v>2010</v>
      </c>
      <c r="C156" s="1" t="s">
        <v>227</v>
      </c>
      <c r="D156" s="18">
        <v>3</v>
      </c>
      <c r="E156" s="18">
        <v>1</v>
      </c>
      <c r="F156" s="18">
        <v>2</v>
      </c>
      <c r="G156" s="1">
        <v>16</v>
      </c>
      <c r="H156" s="23">
        <v>5.333333333333333</v>
      </c>
      <c r="I156" s="1">
        <v>8</v>
      </c>
      <c r="J156" s="23">
        <v>2.6666666666666665</v>
      </c>
      <c r="K156" s="80">
        <v>8</v>
      </c>
      <c r="M156" s="28">
        <v>2023</v>
      </c>
      <c r="N156" s="1" t="s">
        <v>57</v>
      </c>
      <c r="O156" s="1">
        <v>5</v>
      </c>
      <c r="P156" s="1">
        <v>3</v>
      </c>
      <c r="Q156" s="1">
        <v>2</v>
      </c>
      <c r="R156" s="1">
        <v>26</v>
      </c>
      <c r="S156" s="1">
        <v>5.2</v>
      </c>
      <c r="T156" s="1">
        <v>33</v>
      </c>
      <c r="U156" s="1">
        <v>6.6</v>
      </c>
      <c r="V156" s="80">
        <v>-7</v>
      </c>
    </row>
    <row r="157" spans="2:22" x14ac:dyDescent="0.25">
      <c r="B157" s="28">
        <v>2009</v>
      </c>
      <c r="C157" s="1" t="s">
        <v>355</v>
      </c>
      <c r="D157" s="1">
        <v>6</v>
      </c>
      <c r="E157" s="1">
        <v>4</v>
      </c>
      <c r="F157" s="1">
        <v>2</v>
      </c>
      <c r="G157" s="1">
        <v>32</v>
      </c>
      <c r="H157" s="23">
        <v>5.333333333333333</v>
      </c>
      <c r="I157" s="1">
        <v>31</v>
      </c>
      <c r="J157" s="23">
        <v>5.166666666666667</v>
      </c>
      <c r="K157" s="80">
        <v>1</v>
      </c>
      <c r="M157" s="28">
        <v>2022</v>
      </c>
      <c r="N157" s="1" t="s">
        <v>57</v>
      </c>
      <c r="O157" s="1">
        <v>4</v>
      </c>
      <c r="P157" s="1">
        <v>2</v>
      </c>
      <c r="Q157" s="1">
        <v>2</v>
      </c>
      <c r="R157" s="1">
        <v>17</v>
      </c>
      <c r="S157" s="23">
        <v>4.25</v>
      </c>
      <c r="T157" s="1">
        <v>17</v>
      </c>
      <c r="U157" s="23">
        <v>4.25</v>
      </c>
      <c r="V157" s="80">
        <v>0</v>
      </c>
    </row>
    <row r="158" spans="2:22" x14ac:dyDescent="0.25">
      <c r="B158" s="81"/>
      <c r="C158" s="103" t="s">
        <v>374</v>
      </c>
      <c r="D158" s="103">
        <f>SUM(D152:D157)</f>
        <v>23</v>
      </c>
      <c r="E158" s="103">
        <f t="shared" ref="E158:I158" si="22">SUM(E152:E157)</f>
        <v>11</v>
      </c>
      <c r="F158" s="103">
        <f t="shared" si="22"/>
        <v>12</v>
      </c>
      <c r="G158" s="103">
        <f t="shared" si="22"/>
        <v>110</v>
      </c>
      <c r="H158" s="103">
        <f>G158/D158</f>
        <v>4.7826086956521738</v>
      </c>
      <c r="I158" s="103">
        <f t="shared" si="22"/>
        <v>118</v>
      </c>
      <c r="J158" s="104">
        <f>I158/D158</f>
        <v>5.1304347826086953</v>
      </c>
      <c r="K158" s="95">
        <f>G158-I158</f>
        <v>-8</v>
      </c>
      <c r="M158" s="28">
        <v>2019</v>
      </c>
      <c r="N158" s="1" t="s">
        <v>57</v>
      </c>
      <c r="O158" s="1">
        <v>8</v>
      </c>
      <c r="P158" s="1">
        <v>6</v>
      </c>
      <c r="Q158" s="1">
        <v>2</v>
      </c>
      <c r="R158" s="1">
        <v>34</v>
      </c>
      <c r="S158" s="23">
        <v>4.25</v>
      </c>
      <c r="T158" s="1">
        <v>14</v>
      </c>
      <c r="U158" s="23">
        <v>1.75</v>
      </c>
      <c r="V158" s="80">
        <v>20</v>
      </c>
    </row>
    <row r="159" spans="2:22" x14ac:dyDescent="0.25">
      <c r="M159" s="28">
        <v>2018</v>
      </c>
      <c r="N159" s="1" t="s">
        <v>57</v>
      </c>
      <c r="O159" s="1">
        <v>4</v>
      </c>
      <c r="P159" s="1">
        <v>2</v>
      </c>
      <c r="Q159" s="1">
        <v>2</v>
      </c>
      <c r="R159" s="1">
        <v>17</v>
      </c>
      <c r="S159" s="23">
        <v>4.25</v>
      </c>
      <c r="T159" s="1">
        <v>17</v>
      </c>
      <c r="U159" s="23">
        <v>4.25</v>
      </c>
      <c r="V159" s="80">
        <v>0</v>
      </c>
    </row>
    <row r="160" spans="2:22" x14ac:dyDescent="0.25">
      <c r="B160" s="105" t="s">
        <v>375</v>
      </c>
      <c r="C160" s="98" t="s">
        <v>373</v>
      </c>
      <c r="D160" s="98" t="s">
        <v>310</v>
      </c>
      <c r="E160" s="98" t="s">
        <v>159</v>
      </c>
      <c r="F160" s="98" t="s">
        <v>156</v>
      </c>
      <c r="G160" s="98" t="s">
        <v>157</v>
      </c>
      <c r="H160" s="98" t="s">
        <v>161</v>
      </c>
      <c r="I160" s="98" t="s">
        <v>158</v>
      </c>
      <c r="J160" s="98" t="s">
        <v>160</v>
      </c>
      <c r="K160" s="106" t="s">
        <v>162</v>
      </c>
      <c r="M160" s="28">
        <v>2017</v>
      </c>
      <c r="N160" s="1" t="s">
        <v>57</v>
      </c>
      <c r="O160" s="1">
        <v>5</v>
      </c>
      <c r="P160" s="1">
        <v>3</v>
      </c>
      <c r="Q160" s="1">
        <v>2</v>
      </c>
      <c r="R160" s="1">
        <v>30</v>
      </c>
      <c r="S160" s="1">
        <v>6</v>
      </c>
      <c r="T160" s="1">
        <v>33</v>
      </c>
      <c r="U160" s="1">
        <v>6.6</v>
      </c>
      <c r="V160" s="80">
        <v>-3</v>
      </c>
    </row>
    <row r="161" spans="2:22" x14ac:dyDescent="0.25">
      <c r="B161" s="28">
        <v>2024</v>
      </c>
      <c r="C161" s="1" t="s">
        <v>147</v>
      </c>
      <c r="D161" s="1">
        <v>4</v>
      </c>
      <c r="E161" s="1">
        <v>2</v>
      </c>
      <c r="F161" s="1">
        <v>2</v>
      </c>
      <c r="G161" s="1">
        <v>30</v>
      </c>
      <c r="H161" s="1">
        <v>7.5</v>
      </c>
      <c r="I161" s="1">
        <v>25</v>
      </c>
      <c r="J161" s="23">
        <v>6.25</v>
      </c>
      <c r="K161" s="80">
        <v>5</v>
      </c>
      <c r="M161" s="28">
        <v>2016</v>
      </c>
      <c r="N161" s="1" t="s">
        <v>286</v>
      </c>
      <c r="O161" s="1">
        <v>2</v>
      </c>
      <c r="P161" s="1">
        <v>0</v>
      </c>
      <c r="Q161" s="1">
        <v>2</v>
      </c>
      <c r="R161" s="1">
        <v>2</v>
      </c>
      <c r="S161" s="1">
        <v>1</v>
      </c>
      <c r="T161" s="1">
        <v>4</v>
      </c>
      <c r="U161" s="1">
        <v>2</v>
      </c>
      <c r="V161" s="80">
        <v>-2</v>
      </c>
    </row>
    <row r="162" spans="2:22" x14ac:dyDescent="0.25">
      <c r="B162" s="28">
        <v>2023</v>
      </c>
      <c r="C162" s="1" t="s">
        <v>147</v>
      </c>
      <c r="D162" s="1">
        <v>5</v>
      </c>
      <c r="E162" s="1">
        <v>3</v>
      </c>
      <c r="F162" s="1">
        <v>2</v>
      </c>
      <c r="G162" s="1">
        <v>32</v>
      </c>
      <c r="H162" s="1">
        <v>6.4</v>
      </c>
      <c r="I162" s="1">
        <v>43</v>
      </c>
      <c r="J162" s="1">
        <v>8.6</v>
      </c>
      <c r="K162" s="80">
        <v>-11</v>
      </c>
      <c r="M162" s="28">
        <v>2015</v>
      </c>
      <c r="N162" s="1" t="s">
        <v>378</v>
      </c>
      <c r="O162" s="1">
        <v>3</v>
      </c>
      <c r="P162" s="1">
        <v>1</v>
      </c>
      <c r="Q162" s="1">
        <v>2</v>
      </c>
      <c r="R162" s="1">
        <v>17</v>
      </c>
      <c r="S162" s="23">
        <v>5.666666666666667</v>
      </c>
      <c r="T162" s="1">
        <v>11</v>
      </c>
      <c r="U162" s="23">
        <v>3.6666666666666665</v>
      </c>
      <c r="V162" s="80">
        <v>6</v>
      </c>
    </row>
    <row r="163" spans="2:22" x14ac:dyDescent="0.25">
      <c r="B163" s="28">
        <v>2022</v>
      </c>
      <c r="C163" s="1" t="s">
        <v>147</v>
      </c>
      <c r="D163" s="1">
        <v>3</v>
      </c>
      <c r="E163" s="1">
        <v>1</v>
      </c>
      <c r="F163" s="1">
        <v>2</v>
      </c>
      <c r="G163" s="1">
        <v>17</v>
      </c>
      <c r="H163" s="23">
        <v>5.666666666666667</v>
      </c>
      <c r="I163" s="1">
        <v>17</v>
      </c>
      <c r="J163" s="23">
        <v>5.666666666666667</v>
      </c>
      <c r="K163" s="80">
        <v>0</v>
      </c>
      <c r="M163" s="28">
        <v>2014</v>
      </c>
      <c r="N163" s="1" t="s">
        <v>378</v>
      </c>
      <c r="O163" s="1">
        <v>4</v>
      </c>
      <c r="P163" s="1">
        <v>2</v>
      </c>
      <c r="Q163" s="1">
        <v>2</v>
      </c>
      <c r="R163" s="1">
        <v>12</v>
      </c>
      <c r="S163" s="1">
        <v>3</v>
      </c>
      <c r="T163" s="1">
        <v>13</v>
      </c>
      <c r="U163" s="23">
        <v>3.25</v>
      </c>
      <c r="V163" s="80">
        <v>-1</v>
      </c>
    </row>
    <row r="164" spans="2:22" x14ac:dyDescent="0.25">
      <c r="B164" s="28">
        <v>2019</v>
      </c>
      <c r="C164" s="1" t="s">
        <v>147</v>
      </c>
      <c r="D164" s="1">
        <v>3</v>
      </c>
      <c r="E164" s="1">
        <v>1</v>
      </c>
      <c r="F164" s="1">
        <v>2</v>
      </c>
      <c r="G164" s="1">
        <v>5</v>
      </c>
      <c r="H164" s="23">
        <v>1.6666666666666667</v>
      </c>
      <c r="I164" s="1">
        <v>24</v>
      </c>
      <c r="J164" s="1">
        <v>8</v>
      </c>
      <c r="K164" s="80">
        <v>-19</v>
      </c>
      <c r="M164" s="28">
        <v>2013</v>
      </c>
      <c r="N164" s="1" t="s">
        <v>57</v>
      </c>
      <c r="O164" s="1">
        <v>5</v>
      </c>
      <c r="P164" s="1">
        <v>3</v>
      </c>
      <c r="Q164" s="1">
        <v>2</v>
      </c>
      <c r="R164" s="1">
        <v>22</v>
      </c>
      <c r="S164" s="1">
        <v>4.4000000000000004</v>
      </c>
      <c r="T164" s="1">
        <v>28</v>
      </c>
      <c r="U164" s="1">
        <v>5.6</v>
      </c>
      <c r="V164" s="80">
        <v>-6</v>
      </c>
    </row>
    <row r="165" spans="2:22" x14ac:dyDescent="0.25">
      <c r="B165" s="28">
        <v>2018</v>
      </c>
      <c r="C165" s="1" t="s">
        <v>147</v>
      </c>
      <c r="D165" s="1">
        <v>2</v>
      </c>
      <c r="E165" s="1">
        <v>0</v>
      </c>
      <c r="F165" s="1">
        <v>2</v>
      </c>
      <c r="G165" s="1">
        <v>4</v>
      </c>
      <c r="H165" s="1">
        <v>2</v>
      </c>
      <c r="I165" s="1">
        <v>18</v>
      </c>
      <c r="J165" s="1">
        <v>9</v>
      </c>
      <c r="K165" s="80">
        <v>-14</v>
      </c>
      <c r="M165" s="28">
        <v>2012</v>
      </c>
      <c r="N165" s="1" t="s">
        <v>286</v>
      </c>
      <c r="O165" s="1">
        <v>4</v>
      </c>
      <c r="P165" s="1">
        <v>2</v>
      </c>
      <c r="Q165" s="1">
        <v>2</v>
      </c>
      <c r="R165" s="1">
        <v>26</v>
      </c>
      <c r="S165" s="1">
        <v>6.5</v>
      </c>
      <c r="T165" s="1">
        <v>32</v>
      </c>
      <c r="U165" s="1">
        <v>8</v>
      </c>
      <c r="V165" s="80">
        <v>-6</v>
      </c>
    </row>
    <row r="166" spans="2:22" x14ac:dyDescent="0.25">
      <c r="B166" s="28">
        <v>2017</v>
      </c>
      <c r="C166" s="1" t="s">
        <v>278</v>
      </c>
      <c r="D166" s="1">
        <v>4</v>
      </c>
      <c r="E166" s="1">
        <v>2</v>
      </c>
      <c r="F166" s="1">
        <v>2</v>
      </c>
      <c r="G166" s="1">
        <v>32</v>
      </c>
      <c r="H166" s="1">
        <v>8</v>
      </c>
      <c r="I166" s="1">
        <v>20</v>
      </c>
      <c r="J166" s="1">
        <v>5</v>
      </c>
      <c r="K166" s="80">
        <v>12</v>
      </c>
      <c r="M166" s="28">
        <v>2011</v>
      </c>
      <c r="N166" s="1" t="s">
        <v>57</v>
      </c>
      <c r="O166" s="1">
        <v>3</v>
      </c>
      <c r="P166" s="1">
        <v>1</v>
      </c>
      <c r="Q166" s="1">
        <v>2</v>
      </c>
      <c r="R166" s="1">
        <v>20</v>
      </c>
      <c r="S166" s="23">
        <v>6.666666666666667</v>
      </c>
      <c r="T166" s="1">
        <v>23</v>
      </c>
      <c r="U166" s="23">
        <v>7.666666666666667</v>
      </c>
      <c r="V166" s="80">
        <v>-3</v>
      </c>
    </row>
    <row r="167" spans="2:22" x14ac:dyDescent="0.25">
      <c r="B167" s="28">
        <v>2016</v>
      </c>
      <c r="C167" s="1" t="s">
        <v>147</v>
      </c>
      <c r="D167" s="1">
        <v>5</v>
      </c>
      <c r="E167" s="1">
        <v>3</v>
      </c>
      <c r="F167" s="1">
        <v>2</v>
      </c>
      <c r="G167" s="1">
        <v>21</v>
      </c>
      <c r="H167" s="1">
        <v>4.2</v>
      </c>
      <c r="I167" s="1">
        <v>30</v>
      </c>
      <c r="J167" s="1">
        <v>6</v>
      </c>
      <c r="K167" s="80">
        <v>-9</v>
      </c>
      <c r="M167" s="28">
        <v>2010</v>
      </c>
      <c r="N167" s="1" t="s">
        <v>57</v>
      </c>
      <c r="O167" s="1">
        <v>2</v>
      </c>
      <c r="P167" s="1">
        <v>0</v>
      </c>
      <c r="Q167" s="1">
        <v>2</v>
      </c>
      <c r="R167" s="1">
        <v>8</v>
      </c>
      <c r="S167" s="1">
        <v>4</v>
      </c>
      <c r="T167" s="1">
        <v>29</v>
      </c>
      <c r="U167" s="1">
        <v>14.5</v>
      </c>
      <c r="V167" s="80">
        <v>-21</v>
      </c>
    </row>
    <row r="168" spans="2:22" x14ac:dyDescent="0.25">
      <c r="B168" s="28">
        <v>2015</v>
      </c>
      <c r="C168" s="1" t="s">
        <v>278</v>
      </c>
      <c r="D168" s="1">
        <v>2</v>
      </c>
      <c r="E168" s="1">
        <v>0</v>
      </c>
      <c r="F168" s="1">
        <v>2</v>
      </c>
      <c r="G168" s="1">
        <v>6</v>
      </c>
      <c r="H168" s="1">
        <v>3</v>
      </c>
      <c r="I168" s="1">
        <v>19</v>
      </c>
      <c r="J168" s="1">
        <v>9.5</v>
      </c>
      <c r="K168" s="80">
        <v>-13</v>
      </c>
      <c r="M168" s="28">
        <v>2009</v>
      </c>
      <c r="N168" s="1" t="s">
        <v>57</v>
      </c>
      <c r="O168" s="1">
        <v>4</v>
      </c>
      <c r="P168" s="1">
        <v>2</v>
      </c>
      <c r="Q168" s="1">
        <v>2</v>
      </c>
      <c r="R168" s="1">
        <v>26</v>
      </c>
      <c r="S168" s="1">
        <v>6.5</v>
      </c>
      <c r="T168" s="1">
        <v>27</v>
      </c>
      <c r="U168" s="23">
        <v>6.75</v>
      </c>
      <c r="V168" s="80">
        <v>-1</v>
      </c>
    </row>
    <row r="169" spans="2:22" x14ac:dyDescent="0.25">
      <c r="B169" s="28">
        <v>2014</v>
      </c>
      <c r="C169" s="1" t="s">
        <v>278</v>
      </c>
      <c r="D169" s="1">
        <v>7</v>
      </c>
      <c r="E169" s="1">
        <v>5</v>
      </c>
      <c r="F169" s="1">
        <v>2</v>
      </c>
      <c r="G169" s="1">
        <v>46</v>
      </c>
      <c r="H169" s="23">
        <v>6.5714285714285712</v>
      </c>
      <c r="I169" s="1">
        <v>27</v>
      </c>
      <c r="J169" s="23">
        <v>3.8571428571428572</v>
      </c>
      <c r="K169" s="80">
        <v>19</v>
      </c>
      <c r="M169" s="28">
        <v>2005</v>
      </c>
      <c r="N169" s="1" t="s">
        <v>57</v>
      </c>
      <c r="O169" s="1">
        <v>3</v>
      </c>
      <c r="P169" s="1">
        <v>1</v>
      </c>
      <c r="Q169" s="1">
        <v>2</v>
      </c>
      <c r="R169" s="1">
        <v>11</v>
      </c>
      <c r="S169" s="23">
        <v>3.6666666666666665</v>
      </c>
      <c r="T169" s="1">
        <v>14</v>
      </c>
      <c r="U169" s="23">
        <v>4.666666666666667</v>
      </c>
      <c r="V169" s="80">
        <v>-3</v>
      </c>
    </row>
    <row r="170" spans="2:22" x14ac:dyDescent="0.25">
      <c r="B170" s="28">
        <v>2013</v>
      </c>
      <c r="C170" s="1" t="s">
        <v>225</v>
      </c>
      <c r="D170" s="1">
        <v>3</v>
      </c>
      <c r="E170" s="1">
        <v>1</v>
      </c>
      <c r="F170" s="1">
        <v>2</v>
      </c>
      <c r="G170" s="1">
        <v>16</v>
      </c>
      <c r="H170" s="23">
        <v>5.333333333333333</v>
      </c>
      <c r="I170" s="1">
        <v>21</v>
      </c>
      <c r="J170" s="1">
        <v>7</v>
      </c>
      <c r="K170" s="80">
        <v>-5</v>
      </c>
      <c r="M170" s="28">
        <v>2004</v>
      </c>
      <c r="N170" s="1" t="s">
        <v>57</v>
      </c>
      <c r="O170" s="1">
        <v>3</v>
      </c>
      <c r="P170" s="1">
        <v>1</v>
      </c>
      <c r="Q170" s="1">
        <v>2</v>
      </c>
      <c r="R170" s="1">
        <v>12</v>
      </c>
      <c r="S170" s="1">
        <v>4</v>
      </c>
      <c r="T170" s="1">
        <v>33</v>
      </c>
      <c r="U170" s="1">
        <v>11</v>
      </c>
      <c r="V170" s="80">
        <v>-21</v>
      </c>
    </row>
    <row r="171" spans="2:22" x14ac:dyDescent="0.25">
      <c r="B171" s="28">
        <v>2012</v>
      </c>
      <c r="C171" s="1" t="s">
        <v>225</v>
      </c>
      <c r="D171" s="1">
        <v>5</v>
      </c>
      <c r="E171" s="1">
        <v>3</v>
      </c>
      <c r="F171" s="1">
        <v>2</v>
      </c>
      <c r="G171" s="1">
        <v>34</v>
      </c>
      <c r="H171" s="1">
        <v>6.8</v>
      </c>
      <c r="I171" s="1">
        <v>21</v>
      </c>
      <c r="J171" s="1">
        <v>4.2</v>
      </c>
      <c r="K171" s="80">
        <v>13</v>
      </c>
      <c r="M171" s="81"/>
      <c r="N171" s="103" t="s">
        <v>374</v>
      </c>
      <c r="O171" s="103">
        <f>SUM(O155:O170)</f>
        <v>62</v>
      </c>
      <c r="P171" s="103">
        <f t="shared" ref="P171:T171" si="23">SUM(P155:P170)</f>
        <v>31</v>
      </c>
      <c r="Q171" s="103">
        <f t="shared" si="23"/>
        <v>32</v>
      </c>
      <c r="R171" s="103">
        <f t="shared" si="23"/>
        <v>297</v>
      </c>
      <c r="S171" s="104">
        <f>R171/O171</f>
        <v>4.790322580645161</v>
      </c>
      <c r="T171" s="103">
        <f t="shared" si="23"/>
        <v>351</v>
      </c>
      <c r="U171" s="104">
        <f>T171/O171</f>
        <v>5.661290322580645</v>
      </c>
      <c r="V171" s="95">
        <f>R171-T171</f>
        <v>-54</v>
      </c>
    </row>
    <row r="172" spans="2:22" x14ac:dyDescent="0.25">
      <c r="B172" s="28">
        <v>2011</v>
      </c>
      <c r="C172" s="1" t="s">
        <v>225</v>
      </c>
      <c r="D172" s="1">
        <v>4</v>
      </c>
      <c r="E172" s="1">
        <v>2</v>
      </c>
      <c r="F172" s="1">
        <v>2</v>
      </c>
      <c r="G172" s="1">
        <v>13</v>
      </c>
      <c r="H172" s="23">
        <v>3.25</v>
      </c>
      <c r="I172" s="1">
        <v>13</v>
      </c>
      <c r="J172" s="23">
        <v>3.25</v>
      </c>
      <c r="K172" s="80">
        <v>0</v>
      </c>
    </row>
    <row r="173" spans="2:22" x14ac:dyDescent="0.25">
      <c r="B173" s="28">
        <v>2010</v>
      </c>
      <c r="C173" s="1" t="s">
        <v>225</v>
      </c>
      <c r="D173" s="1">
        <v>4</v>
      </c>
      <c r="E173" s="1">
        <v>2</v>
      </c>
      <c r="F173" s="1">
        <v>2</v>
      </c>
      <c r="G173" s="1">
        <v>31</v>
      </c>
      <c r="H173" s="23">
        <v>7.75</v>
      </c>
      <c r="I173" s="1">
        <v>27</v>
      </c>
      <c r="J173" s="23">
        <v>6.75</v>
      </c>
      <c r="K173" s="80">
        <v>4</v>
      </c>
      <c r="M173" s="105" t="s">
        <v>375</v>
      </c>
      <c r="N173" s="98" t="s">
        <v>373</v>
      </c>
      <c r="O173" s="98" t="s">
        <v>310</v>
      </c>
      <c r="P173" s="98" t="s">
        <v>159</v>
      </c>
      <c r="Q173" s="98" t="s">
        <v>156</v>
      </c>
      <c r="R173" s="98" t="s">
        <v>157</v>
      </c>
      <c r="S173" s="98" t="s">
        <v>161</v>
      </c>
      <c r="T173" s="98" t="s">
        <v>158</v>
      </c>
      <c r="U173" s="98" t="s">
        <v>160</v>
      </c>
      <c r="V173" s="106" t="s">
        <v>162</v>
      </c>
    </row>
    <row r="174" spans="2:22" x14ac:dyDescent="0.25">
      <c r="B174" s="28">
        <v>2009</v>
      </c>
      <c r="C174" s="1" t="s">
        <v>278</v>
      </c>
      <c r="D174" s="1">
        <v>8</v>
      </c>
      <c r="E174" s="1">
        <v>6</v>
      </c>
      <c r="F174" s="1">
        <v>2</v>
      </c>
      <c r="G174" s="1">
        <v>48</v>
      </c>
      <c r="H174" s="1">
        <v>6</v>
      </c>
      <c r="I174" s="1">
        <v>30</v>
      </c>
      <c r="J174" s="23">
        <v>3.75</v>
      </c>
      <c r="K174" s="80">
        <v>18</v>
      </c>
      <c r="M174" s="28">
        <v>2014</v>
      </c>
      <c r="N174" s="1" t="s">
        <v>360</v>
      </c>
      <c r="O174" s="1">
        <v>2</v>
      </c>
      <c r="P174" s="1">
        <v>0</v>
      </c>
      <c r="Q174" s="1">
        <v>2</v>
      </c>
      <c r="R174" s="1">
        <v>4</v>
      </c>
      <c r="S174" s="1">
        <v>2</v>
      </c>
      <c r="T174" s="1">
        <v>12</v>
      </c>
      <c r="U174" s="1">
        <v>6</v>
      </c>
      <c r="V174" s="80">
        <v>-8</v>
      </c>
    </row>
    <row r="175" spans="2:22" x14ac:dyDescent="0.25">
      <c r="B175" s="28">
        <v>2005</v>
      </c>
      <c r="C175" s="1" t="s">
        <v>147</v>
      </c>
      <c r="D175" s="1">
        <v>2</v>
      </c>
      <c r="E175" s="1">
        <v>0</v>
      </c>
      <c r="F175" s="1">
        <v>2</v>
      </c>
      <c r="G175" s="1">
        <v>2</v>
      </c>
      <c r="H175" s="1">
        <v>1</v>
      </c>
      <c r="I175" s="1">
        <v>4</v>
      </c>
      <c r="J175" s="1">
        <v>2</v>
      </c>
      <c r="K175" s="80">
        <v>-2</v>
      </c>
      <c r="M175" s="28">
        <v>2013</v>
      </c>
      <c r="N175" s="1" t="s">
        <v>199</v>
      </c>
      <c r="O175" s="1">
        <v>3</v>
      </c>
      <c r="P175" s="1">
        <v>1</v>
      </c>
      <c r="Q175" s="1">
        <v>2</v>
      </c>
      <c r="R175" s="1">
        <v>9</v>
      </c>
      <c r="S175" s="1">
        <v>3</v>
      </c>
      <c r="T175" s="1">
        <v>13</v>
      </c>
      <c r="U175" s="23">
        <v>4.333333333333333</v>
      </c>
      <c r="V175" s="80">
        <v>-4</v>
      </c>
    </row>
    <row r="176" spans="2:22" x14ac:dyDescent="0.25">
      <c r="B176" s="28">
        <v>2004</v>
      </c>
      <c r="C176" s="1" t="s">
        <v>147</v>
      </c>
      <c r="D176" s="1">
        <v>2</v>
      </c>
      <c r="E176" s="1">
        <v>0</v>
      </c>
      <c r="F176" s="1">
        <v>2</v>
      </c>
      <c r="G176" s="1">
        <v>1</v>
      </c>
      <c r="H176" s="1">
        <v>0.5</v>
      </c>
      <c r="I176" s="1">
        <v>7</v>
      </c>
      <c r="J176" s="1">
        <v>3.5</v>
      </c>
      <c r="K176" s="80">
        <v>-6</v>
      </c>
      <c r="M176" s="28">
        <v>2012</v>
      </c>
      <c r="N176" s="1" t="s">
        <v>199</v>
      </c>
      <c r="O176" s="1">
        <v>3</v>
      </c>
      <c r="P176" s="1">
        <v>1</v>
      </c>
      <c r="Q176" s="1">
        <v>2</v>
      </c>
      <c r="R176" s="1">
        <v>6</v>
      </c>
      <c r="S176" s="1">
        <v>3</v>
      </c>
      <c r="T176" s="1">
        <v>31</v>
      </c>
      <c r="U176" s="1">
        <v>3</v>
      </c>
      <c r="V176" s="80">
        <v>-25</v>
      </c>
    </row>
    <row r="177" spans="2:22" x14ac:dyDescent="0.25">
      <c r="B177" s="81"/>
      <c r="C177" s="103" t="s">
        <v>374</v>
      </c>
      <c r="D177" s="103">
        <f>SUM(D161:D176)</f>
        <v>63</v>
      </c>
      <c r="E177" s="103">
        <f t="shared" ref="E177:I177" si="24">SUM(E161:E176)</f>
        <v>31</v>
      </c>
      <c r="F177" s="103">
        <f t="shared" si="24"/>
        <v>32</v>
      </c>
      <c r="G177" s="103">
        <f t="shared" si="24"/>
        <v>338</v>
      </c>
      <c r="H177" s="104">
        <f>G177/D177</f>
        <v>5.3650793650793647</v>
      </c>
      <c r="I177" s="103">
        <f t="shared" si="24"/>
        <v>346</v>
      </c>
      <c r="J177" s="104">
        <f>I177/D177</f>
        <v>5.4920634920634921</v>
      </c>
      <c r="K177" s="95">
        <f>G177-I177</f>
        <v>-8</v>
      </c>
      <c r="M177" s="81"/>
      <c r="N177" s="103" t="s">
        <v>374</v>
      </c>
      <c r="O177" s="103">
        <f>SUM(O174:O176)</f>
        <v>8</v>
      </c>
      <c r="P177" s="103">
        <f t="shared" ref="P177:T177" si="25">SUM(P174:P176)</f>
        <v>2</v>
      </c>
      <c r="Q177" s="103">
        <f t="shared" si="25"/>
        <v>6</v>
      </c>
      <c r="R177" s="103">
        <f t="shared" si="25"/>
        <v>19</v>
      </c>
      <c r="S177" s="104">
        <f>R177/O177</f>
        <v>2.375</v>
      </c>
      <c r="T177" s="103">
        <f t="shared" si="25"/>
        <v>56</v>
      </c>
      <c r="U177" s="103">
        <f>T177/O177</f>
        <v>7</v>
      </c>
      <c r="V177" s="95">
        <f>R177-T177</f>
        <v>-37</v>
      </c>
    </row>
    <row r="179" spans="2:22" x14ac:dyDescent="0.25">
      <c r="B179" s="105" t="s">
        <v>375</v>
      </c>
      <c r="C179" s="98" t="s">
        <v>373</v>
      </c>
      <c r="D179" s="98" t="s">
        <v>310</v>
      </c>
      <c r="E179" s="98" t="s">
        <v>159</v>
      </c>
      <c r="F179" s="98" t="s">
        <v>156</v>
      </c>
      <c r="G179" s="98" t="s">
        <v>157</v>
      </c>
      <c r="H179" s="98" t="s">
        <v>161</v>
      </c>
      <c r="I179" s="98" t="s">
        <v>158</v>
      </c>
      <c r="J179" s="98" t="s">
        <v>160</v>
      </c>
      <c r="K179" s="106" t="s">
        <v>162</v>
      </c>
      <c r="M179" s="105" t="s">
        <v>375</v>
      </c>
      <c r="N179" s="98" t="s">
        <v>373</v>
      </c>
      <c r="O179" s="98" t="s">
        <v>310</v>
      </c>
      <c r="P179" s="98" t="s">
        <v>159</v>
      </c>
      <c r="Q179" s="98" t="s">
        <v>156</v>
      </c>
      <c r="R179" s="98" t="s">
        <v>157</v>
      </c>
      <c r="S179" s="98" t="s">
        <v>161</v>
      </c>
      <c r="T179" s="98" t="s">
        <v>158</v>
      </c>
      <c r="U179" s="98" t="s">
        <v>160</v>
      </c>
      <c r="V179" s="106" t="s">
        <v>162</v>
      </c>
    </row>
    <row r="180" spans="2:22" x14ac:dyDescent="0.25">
      <c r="B180" s="28">
        <v>2013</v>
      </c>
      <c r="C180" s="1" t="s">
        <v>212</v>
      </c>
      <c r="D180" s="1">
        <v>2</v>
      </c>
      <c r="E180" s="1">
        <v>0</v>
      </c>
      <c r="F180" s="1">
        <v>2</v>
      </c>
      <c r="G180" s="1">
        <v>4</v>
      </c>
      <c r="H180" s="1">
        <v>2</v>
      </c>
      <c r="I180" s="1">
        <v>12</v>
      </c>
      <c r="J180" s="1">
        <v>6</v>
      </c>
      <c r="K180" s="80">
        <v>-8</v>
      </c>
      <c r="M180" s="28">
        <v>2010</v>
      </c>
      <c r="N180" s="1" t="s">
        <v>262</v>
      </c>
      <c r="O180" s="1">
        <v>3</v>
      </c>
      <c r="P180" s="1">
        <v>1</v>
      </c>
      <c r="Q180" s="1">
        <v>2</v>
      </c>
      <c r="R180" s="1">
        <v>19</v>
      </c>
      <c r="S180" s="23">
        <v>6.333333333333333</v>
      </c>
      <c r="T180" s="1">
        <v>19</v>
      </c>
      <c r="U180" s="23">
        <v>6.333333333333333</v>
      </c>
      <c r="V180" s="80">
        <v>0</v>
      </c>
    </row>
    <row r="181" spans="2:22" x14ac:dyDescent="0.25">
      <c r="B181" s="28">
        <v>2012</v>
      </c>
      <c r="C181" s="1" t="s">
        <v>212</v>
      </c>
      <c r="D181" s="1">
        <v>2</v>
      </c>
      <c r="E181" s="1">
        <v>0</v>
      </c>
      <c r="F181" s="1">
        <v>2</v>
      </c>
      <c r="G181" s="1">
        <v>4</v>
      </c>
      <c r="H181" s="1">
        <v>2</v>
      </c>
      <c r="I181" s="1">
        <v>11</v>
      </c>
      <c r="J181" s="1">
        <v>5.5</v>
      </c>
      <c r="K181" s="80">
        <v>-7</v>
      </c>
      <c r="M181" s="28">
        <v>2009</v>
      </c>
      <c r="N181" s="1" t="s">
        <v>209</v>
      </c>
      <c r="O181" s="1">
        <v>1</v>
      </c>
      <c r="P181" s="1">
        <v>0</v>
      </c>
      <c r="Q181" s="1">
        <v>2</v>
      </c>
      <c r="R181" s="1">
        <v>3</v>
      </c>
      <c r="S181" s="1">
        <v>3</v>
      </c>
      <c r="T181" s="1">
        <v>5</v>
      </c>
      <c r="U181" s="1">
        <v>5</v>
      </c>
      <c r="V181" s="80">
        <v>-2</v>
      </c>
    </row>
    <row r="182" spans="2:22" x14ac:dyDescent="0.25">
      <c r="B182" s="28">
        <v>2011</v>
      </c>
      <c r="C182" s="1" t="s">
        <v>212</v>
      </c>
      <c r="D182" s="1">
        <v>6</v>
      </c>
      <c r="E182" s="1">
        <v>4</v>
      </c>
      <c r="F182" s="1">
        <v>2</v>
      </c>
      <c r="G182" s="1">
        <v>16</v>
      </c>
      <c r="H182" s="23">
        <v>2.6666666666666665</v>
      </c>
      <c r="I182" s="1">
        <v>19</v>
      </c>
      <c r="J182" s="23">
        <v>3.1666666666666665</v>
      </c>
      <c r="K182" s="80">
        <v>-3</v>
      </c>
      <c r="M182" s="81"/>
      <c r="N182" s="103" t="s">
        <v>374</v>
      </c>
      <c r="O182" s="103">
        <f>SUM(O180:O181)</f>
        <v>4</v>
      </c>
      <c r="P182" s="103">
        <f t="shared" ref="P182:T182" si="26">SUM(P180:P181)</f>
        <v>1</v>
      </c>
      <c r="Q182" s="103">
        <f t="shared" si="26"/>
        <v>4</v>
      </c>
      <c r="R182" s="103">
        <f t="shared" si="26"/>
        <v>22</v>
      </c>
      <c r="S182" s="103">
        <f>R182/O182</f>
        <v>5.5</v>
      </c>
      <c r="T182" s="103">
        <f t="shared" si="26"/>
        <v>24</v>
      </c>
      <c r="U182" s="103">
        <f>T182/O182</f>
        <v>6</v>
      </c>
      <c r="V182" s="95">
        <f>R182-T182</f>
        <v>-2</v>
      </c>
    </row>
    <row r="183" spans="2:22" x14ac:dyDescent="0.25">
      <c r="B183" s="28">
        <v>2010</v>
      </c>
      <c r="C183" s="1" t="s">
        <v>264</v>
      </c>
      <c r="D183" s="1">
        <v>4</v>
      </c>
      <c r="E183" s="1">
        <v>2</v>
      </c>
      <c r="F183" s="1">
        <v>2</v>
      </c>
      <c r="G183" s="1">
        <v>30</v>
      </c>
      <c r="H183" s="1">
        <v>7.5</v>
      </c>
      <c r="I183" s="1">
        <v>29</v>
      </c>
      <c r="J183" s="23">
        <v>7.25</v>
      </c>
      <c r="K183" s="80">
        <v>1</v>
      </c>
    </row>
    <row r="184" spans="2:22" x14ac:dyDescent="0.25">
      <c r="B184" s="28">
        <v>2009</v>
      </c>
      <c r="C184" s="1" t="s">
        <v>212</v>
      </c>
      <c r="D184" s="1">
        <v>3</v>
      </c>
      <c r="E184" s="1">
        <v>1</v>
      </c>
      <c r="F184" s="1">
        <v>2</v>
      </c>
      <c r="G184" s="1">
        <v>17</v>
      </c>
      <c r="H184" s="23">
        <v>5.666666666666667</v>
      </c>
      <c r="I184" s="1">
        <v>20</v>
      </c>
      <c r="J184" s="23">
        <v>6.666666666666667</v>
      </c>
      <c r="K184" s="80">
        <v>-3</v>
      </c>
      <c r="M184" s="105" t="s">
        <v>375</v>
      </c>
      <c r="N184" s="98" t="s">
        <v>373</v>
      </c>
      <c r="O184" s="98" t="s">
        <v>310</v>
      </c>
      <c r="P184" s="98" t="s">
        <v>159</v>
      </c>
      <c r="Q184" s="98" t="s">
        <v>156</v>
      </c>
      <c r="R184" s="98" t="s">
        <v>157</v>
      </c>
      <c r="S184" s="98" t="s">
        <v>161</v>
      </c>
      <c r="T184" s="98" t="s">
        <v>158</v>
      </c>
      <c r="U184" s="98" t="s">
        <v>160</v>
      </c>
      <c r="V184" s="106" t="s">
        <v>162</v>
      </c>
    </row>
    <row r="185" spans="2:22" x14ac:dyDescent="0.25">
      <c r="B185" s="28">
        <v>2005</v>
      </c>
      <c r="C185" s="1" t="s">
        <v>212</v>
      </c>
      <c r="D185" s="1">
        <v>4</v>
      </c>
      <c r="E185" s="1">
        <v>2</v>
      </c>
      <c r="F185" s="1">
        <v>2</v>
      </c>
      <c r="G185" s="1">
        <v>11</v>
      </c>
      <c r="H185" s="23">
        <v>2.75</v>
      </c>
      <c r="I185" s="1">
        <v>14</v>
      </c>
      <c r="J185" s="1">
        <v>3.5</v>
      </c>
      <c r="K185" s="80">
        <v>-3</v>
      </c>
      <c r="M185" s="28">
        <v>2024</v>
      </c>
      <c r="N185" s="1" t="s">
        <v>17</v>
      </c>
      <c r="O185" s="1">
        <v>2</v>
      </c>
      <c r="P185" s="1">
        <v>0</v>
      </c>
      <c r="Q185" s="1">
        <v>2</v>
      </c>
      <c r="R185" s="1">
        <v>10</v>
      </c>
      <c r="S185" s="1">
        <v>5</v>
      </c>
      <c r="T185" s="1">
        <v>18</v>
      </c>
      <c r="U185" s="1">
        <v>9</v>
      </c>
      <c r="V185" s="80">
        <v>-8</v>
      </c>
    </row>
    <row r="186" spans="2:22" x14ac:dyDescent="0.25">
      <c r="B186" s="28">
        <v>2004</v>
      </c>
      <c r="C186" s="1" t="s">
        <v>212</v>
      </c>
      <c r="D186" s="1">
        <v>5</v>
      </c>
      <c r="E186" s="1">
        <v>3</v>
      </c>
      <c r="F186" s="1">
        <v>2</v>
      </c>
      <c r="G186" s="1">
        <v>35</v>
      </c>
      <c r="H186" s="1">
        <v>7</v>
      </c>
      <c r="I186" s="1">
        <v>14</v>
      </c>
      <c r="J186" s="1">
        <v>2.8</v>
      </c>
      <c r="K186" s="80">
        <v>21</v>
      </c>
      <c r="M186" s="28">
        <v>2023</v>
      </c>
      <c r="N186" s="1" t="s">
        <v>17</v>
      </c>
      <c r="O186" s="1">
        <v>4</v>
      </c>
      <c r="P186" s="1">
        <v>2</v>
      </c>
      <c r="Q186" s="1">
        <v>2</v>
      </c>
      <c r="R186" s="1">
        <v>27</v>
      </c>
      <c r="S186" s="23">
        <v>6.75</v>
      </c>
      <c r="T186" s="1">
        <v>31</v>
      </c>
      <c r="U186" s="23">
        <v>7.75</v>
      </c>
      <c r="V186" s="80">
        <v>-4</v>
      </c>
    </row>
    <row r="187" spans="2:22" x14ac:dyDescent="0.25">
      <c r="B187" s="81"/>
      <c r="C187" s="103" t="s">
        <v>374</v>
      </c>
      <c r="D187" s="103">
        <f>SUM(D180:D186)</f>
        <v>26</v>
      </c>
      <c r="E187" s="103">
        <f t="shared" ref="E187:I187" si="27">SUM(E180:E186)</f>
        <v>12</v>
      </c>
      <c r="F187" s="103">
        <f t="shared" si="27"/>
        <v>14</v>
      </c>
      <c r="G187" s="103">
        <f t="shared" si="27"/>
        <v>117</v>
      </c>
      <c r="H187" s="103">
        <f>G187/D187</f>
        <v>4.5</v>
      </c>
      <c r="I187" s="103">
        <f t="shared" si="27"/>
        <v>119</v>
      </c>
      <c r="J187" s="104">
        <f>I187/D187</f>
        <v>4.5769230769230766</v>
      </c>
      <c r="K187" s="95">
        <f>G187-I187</f>
        <v>-2</v>
      </c>
      <c r="M187" s="28">
        <v>2022</v>
      </c>
      <c r="N187" s="1" t="s">
        <v>17</v>
      </c>
      <c r="O187" s="1">
        <v>2</v>
      </c>
      <c r="P187" s="1">
        <v>0</v>
      </c>
      <c r="Q187" s="1">
        <v>2</v>
      </c>
      <c r="R187" s="1">
        <v>8</v>
      </c>
      <c r="S187" s="1">
        <v>4</v>
      </c>
      <c r="T187" s="1">
        <v>14</v>
      </c>
      <c r="U187" s="1">
        <v>7</v>
      </c>
      <c r="V187" s="80">
        <v>-6</v>
      </c>
    </row>
    <row r="188" spans="2:22" x14ac:dyDescent="0.25">
      <c r="M188" s="28">
        <v>2019</v>
      </c>
      <c r="N188" s="1" t="s">
        <v>17</v>
      </c>
      <c r="O188" s="1">
        <v>2</v>
      </c>
      <c r="P188" s="1">
        <v>0</v>
      </c>
      <c r="Q188" s="1">
        <v>2</v>
      </c>
      <c r="R188" s="1">
        <v>4</v>
      </c>
      <c r="S188" s="1">
        <v>2</v>
      </c>
      <c r="T188" s="1">
        <v>10</v>
      </c>
      <c r="U188" s="1">
        <v>5</v>
      </c>
      <c r="V188" s="80">
        <v>-6</v>
      </c>
    </row>
    <row r="189" spans="2:22" x14ac:dyDescent="0.25">
      <c r="B189" s="105" t="s">
        <v>375</v>
      </c>
      <c r="C189" s="98" t="s">
        <v>373</v>
      </c>
      <c r="D189" s="98" t="s">
        <v>310</v>
      </c>
      <c r="E189" s="98" t="s">
        <v>159</v>
      </c>
      <c r="F189" s="98" t="s">
        <v>156</v>
      </c>
      <c r="G189" s="98" t="s">
        <v>157</v>
      </c>
      <c r="H189" s="98" t="s">
        <v>161</v>
      </c>
      <c r="I189" s="98" t="s">
        <v>158</v>
      </c>
      <c r="J189" s="98" t="s">
        <v>160</v>
      </c>
      <c r="K189" s="106" t="s">
        <v>162</v>
      </c>
      <c r="M189" s="28">
        <v>2018</v>
      </c>
      <c r="N189" s="1" t="s">
        <v>17</v>
      </c>
      <c r="O189" s="1">
        <v>3</v>
      </c>
      <c r="P189" s="1">
        <v>1</v>
      </c>
      <c r="Q189" s="1">
        <v>2</v>
      </c>
      <c r="R189" s="1">
        <v>15</v>
      </c>
      <c r="S189" s="1">
        <v>5</v>
      </c>
      <c r="T189" s="1">
        <v>25</v>
      </c>
      <c r="U189" s="23">
        <v>8.3333333333333339</v>
      </c>
      <c r="V189" s="80">
        <v>-10</v>
      </c>
    </row>
    <row r="190" spans="2:22" x14ac:dyDescent="0.25">
      <c r="B190" s="28">
        <v>2019</v>
      </c>
      <c r="C190" s="1" t="s">
        <v>151</v>
      </c>
      <c r="D190" s="1">
        <v>2</v>
      </c>
      <c r="E190" s="1">
        <v>0</v>
      </c>
      <c r="F190" s="1">
        <v>2</v>
      </c>
      <c r="G190" s="1">
        <v>1</v>
      </c>
      <c r="H190" s="1">
        <v>0.5</v>
      </c>
      <c r="I190" s="1">
        <v>17</v>
      </c>
      <c r="J190" s="1">
        <v>8.5</v>
      </c>
      <c r="K190" s="80">
        <v>-16</v>
      </c>
      <c r="M190" s="28">
        <v>2017</v>
      </c>
      <c r="N190" s="1" t="s">
        <v>17</v>
      </c>
      <c r="O190" s="1">
        <v>3</v>
      </c>
      <c r="P190" s="1">
        <v>1</v>
      </c>
      <c r="Q190" s="1">
        <v>2</v>
      </c>
      <c r="R190" s="1">
        <v>16</v>
      </c>
      <c r="S190" s="23">
        <v>5.333333333333333</v>
      </c>
      <c r="T190" s="1">
        <v>25</v>
      </c>
      <c r="U190" s="23">
        <v>8.3333333333333339</v>
      </c>
      <c r="V190" s="80">
        <v>-9</v>
      </c>
    </row>
    <row r="191" spans="2:22" x14ac:dyDescent="0.25">
      <c r="B191" s="28">
        <v>2018</v>
      </c>
      <c r="C191" s="1" t="s">
        <v>151</v>
      </c>
      <c r="D191" s="1">
        <v>3</v>
      </c>
      <c r="E191" s="1">
        <v>1</v>
      </c>
      <c r="F191" s="1">
        <v>2</v>
      </c>
      <c r="G191" s="1">
        <v>12</v>
      </c>
      <c r="H191" s="1">
        <v>4</v>
      </c>
      <c r="I191" s="1">
        <v>20</v>
      </c>
      <c r="J191" s="23">
        <v>6.666666666666667</v>
      </c>
      <c r="K191" s="80">
        <v>-8</v>
      </c>
      <c r="M191" s="28">
        <v>2016</v>
      </c>
      <c r="N191" s="1" t="s">
        <v>284</v>
      </c>
      <c r="O191" s="1">
        <v>2</v>
      </c>
      <c r="P191" s="1">
        <v>0</v>
      </c>
      <c r="Q191" s="1">
        <v>2</v>
      </c>
      <c r="R191" s="1">
        <v>3</v>
      </c>
      <c r="S191" s="1">
        <v>1.5</v>
      </c>
      <c r="T191" s="1">
        <v>13</v>
      </c>
      <c r="U191" s="1">
        <v>6.5</v>
      </c>
      <c r="V191" s="80">
        <v>-10</v>
      </c>
    </row>
    <row r="192" spans="2:22" x14ac:dyDescent="0.25">
      <c r="B192" s="28">
        <v>2017</v>
      </c>
      <c r="C192" s="1" t="s">
        <v>230</v>
      </c>
      <c r="D192" s="1">
        <v>2</v>
      </c>
      <c r="E192" s="1">
        <v>0</v>
      </c>
      <c r="F192" s="1">
        <v>2</v>
      </c>
      <c r="G192" s="1">
        <v>6</v>
      </c>
      <c r="H192" s="1">
        <v>3</v>
      </c>
      <c r="I192" s="1">
        <v>14</v>
      </c>
      <c r="J192" s="1">
        <v>7</v>
      </c>
      <c r="K192" s="80">
        <v>-8</v>
      </c>
      <c r="M192" s="28">
        <v>2015</v>
      </c>
      <c r="N192" s="1" t="s">
        <v>189</v>
      </c>
      <c r="O192" s="1">
        <v>2</v>
      </c>
      <c r="P192" s="1">
        <v>0</v>
      </c>
      <c r="Q192" s="1">
        <v>2</v>
      </c>
      <c r="R192" s="1">
        <v>8</v>
      </c>
      <c r="S192" s="1">
        <v>4</v>
      </c>
      <c r="T192" s="1">
        <v>9</v>
      </c>
      <c r="U192" s="1">
        <v>4.5</v>
      </c>
      <c r="V192" s="80">
        <v>-1</v>
      </c>
    </row>
    <row r="193" spans="2:22" x14ac:dyDescent="0.25">
      <c r="B193" s="28">
        <v>2016</v>
      </c>
      <c r="C193" s="1" t="s">
        <v>276</v>
      </c>
      <c r="D193" s="1">
        <v>2</v>
      </c>
      <c r="E193" s="1">
        <v>0</v>
      </c>
      <c r="F193" s="1">
        <v>2</v>
      </c>
      <c r="G193" s="1">
        <v>9</v>
      </c>
      <c r="H193" s="1">
        <v>4.5</v>
      </c>
      <c r="I193" s="1">
        <v>16</v>
      </c>
      <c r="J193" s="1">
        <v>8</v>
      </c>
      <c r="K193" s="80">
        <v>-7</v>
      </c>
      <c r="M193" s="28">
        <v>2014</v>
      </c>
      <c r="N193" s="1" t="s">
        <v>189</v>
      </c>
      <c r="O193" s="1">
        <v>3</v>
      </c>
      <c r="P193" s="1">
        <v>1</v>
      </c>
      <c r="Q193" s="1">
        <v>2</v>
      </c>
      <c r="R193" s="1">
        <v>8</v>
      </c>
      <c r="S193" s="23">
        <v>2.6666666666666665</v>
      </c>
      <c r="T193" s="1">
        <v>20</v>
      </c>
      <c r="U193" s="23">
        <v>6.666666666666667</v>
      </c>
      <c r="V193" s="80">
        <v>-12</v>
      </c>
    </row>
    <row r="194" spans="2:22" x14ac:dyDescent="0.25">
      <c r="B194" s="28">
        <v>2015</v>
      </c>
      <c r="C194" s="1" t="s">
        <v>230</v>
      </c>
      <c r="D194" s="1">
        <v>2</v>
      </c>
      <c r="E194" s="1">
        <v>0</v>
      </c>
      <c r="F194" s="1">
        <v>2</v>
      </c>
      <c r="G194" s="1">
        <v>2</v>
      </c>
      <c r="H194" s="1">
        <v>1</v>
      </c>
      <c r="I194" s="1">
        <v>12</v>
      </c>
      <c r="J194" s="1">
        <v>6</v>
      </c>
      <c r="K194" s="80">
        <v>-10</v>
      </c>
      <c r="M194" s="28">
        <v>2013</v>
      </c>
      <c r="N194" s="1" t="s">
        <v>189</v>
      </c>
      <c r="O194" s="1">
        <v>4</v>
      </c>
      <c r="P194" s="1">
        <v>2</v>
      </c>
      <c r="Q194" s="1">
        <v>2</v>
      </c>
      <c r="R194" s="1">
        <v>22</v>
      </c>
      <c r="S194" s="1">
        <v>5.5</v>
      </c>
      <c r="T194" s="1">
        <v>17</v>
      </c>
      <c r="U194" s="23">
        <v>4.25</v>
      </c>
      <c r="V194" s="80">
        <v>5</v>
      </c>
    </row>
    <row r="195" spans="2:22" x14ac:dyDescent="0.25">
      <c r="B195" s="28">
        <v>2014</v>
      </c>
      <c r="C195" s="1" t="s">
        <v>230</v>
      </c>
      <c r="D195" s="1">
        <v>2</v>
      </c>
      <c r="E195" s="1">
        <v>0</v>
      </c>
      <c r="F195" s="1">
        <v>2</v>
      </c>
      <c r="G195" s="1">
        <v>0</v>
      </c>
      <c r="H195" s="1">
        <v>0</v>
      </c>
      <c r="I195" s="1">
        <v>22</v>
      </c>
      <c r="J195" s="1">
        <v>11</v>
      </c>
      <c r="K195" s="80">
        <v>-22</v>
      </c>
      <c r="M195" s="28">
        <v>2012</v>
      </c>
      <c r="N195" s="1" t="s">
        <v>189</v>
      </c>
      <c r="O195" s="1">
        <v>3</v>
      </c>
      <c r="P195" s="1">
        <v>1</v>
      </c>
      <c r="Q195" s="1">
        <v>2</v>
      </c>
      <c r="R195" s="1">
        <v>20</v>
      </c>
      <c r="S195" s="1">
        <v>3</v>
      </c>
      <c r="T195" s="1">
        <v>24</v>
      </c>
      <c r="U195" s="1">
        <v>3</v>
      </c>
      <c r="V195" s="80">
        <v>-4</v>
      </c>
    </row>
    <row r="196" spans="2:22" x14ac:dyDescent="0.25">
      <c r="B196" s="28">
        <v>2013</v>
      </c>
      <c r="C196" s="1" t="s">
        <v>230</v>
      </c>
      <c r="D196" s="1">
        <v>2</v>
      </c>
      <c r="E196" s="1">
        <v>0</v>
      </c>
      <c r="F196" s="1">
        <v>2</v>
      </c>
      <c r="G196" s="1">
        <v>2</v>
      </c>
      <c r="H196" s="1">
        <v>1</v>
      </c>
      <c r="I196" s="1">
        <v>12</v>
      </c>
      <c r="J196" s="1">
        <v>6</v>
      </c>
      <c r="K196" s="80">
        <v>-10</v>
      </c>
      <c r="M196" s="28">
        <v>2011</v>
      </c>
      <c r="N196" s="1" t="s">
        <v>189</v>
      </c>
      <c r="O196" s="1">
        <v>4</v>
      </c>
      <c r="P196" s="1">
        <v>2</v>
      </c>
      <c r="Q196" s="1">
        <v>2</v>
      </c>
      <c r="R196" s="1">
        <v>12</v>
      </c>
      <c r="S196" s="1">
        <v>3</v>
      </c>
      <c r="T196" s="1">
        <v>12</v>
      </c>
      <c r="U196" s="1">
        <v>3</v>
      </c>
      <c r="V196" s="80">
        <v>0</v>
      </c>
    </row>
    <row r="197" spans="2:22" x14ac:dyDescent="0.25">
      <c r="B197" s="28">
        <v>2012</v>
      </c>
      <c r="C197" s="1" t="s">
        <v>230</v>
      </c>
      <c r="D197" s="1">
        <v>2</v>
      </c>
      <c r="E197" s="1">
        <v>0</v>
      </c>
      <c r="F197" s="1">
        <v>2</v>
      </c>
      <c r="G197" s="1">
        <v>12</v>
      </c>
      <c r="H197" s="1">
        <v>6</v>
      </c>
      <c r="I197" s="1">
        <v>24</v>
      </c>
      <c r="J197" s="1">
        <v>12</v>
      </c>
      <c r="K197" s="80">
        <v>-12</v>
      </c>
      <c r="M197" s="28">
        <v>2010</v>
      </c>
      <c r="N197" s="1" t="s">
        <v>189</v>
      </c>
      <c r="O197" s="1">
        <v>2</v>
      </c>
      <c r="P197" s="1">
        <v>0</v>
      </c>
      <c r="Q197" s="1">
        <v>2</v>
      </c>
      <c r="R197" s="1">
        <v>2</v>
      </c>
      <c r="S197" s="1">
        <v>1</v>
      </c>
      <c r="T197" s="1">
        <v>14</v>
      </c>
      <c r="U197" s="1">
        <v>7</v>
      </c>
      <c r="V197" s="80">
        <v>-12</v>
      </c>
    </row>
    <row r="198" spans="2:22" x14ac:dyDescent="0.25">
      <c r="B198" s="28">
        <v>2011</v>
      </c>
      <c r="C198" s="1" t="s">
        <v>230</v>
      </c>
      <c r="D198" s="1">
        <v>2</v>
      </c>
      <c r="E198" s="1">
        <v>0</v>
      </c>
      <c r="F198" s="1">
        <v>2</v>
      </c>
      <c r="G198" s="1">
        <v>3</v>
      </c>
      <c r="H198" s="1">
        <v>1.5</v>
      </c>
      <c r="I198" s="1">
        <v>10</v>
      </c>
      <c r="J198" s="1">
        <v>5</v>
      </c>
      <c r="K198" s="80">
        <v>-7</v>
      </c>
      <c r="M198" s="28">
        <v>2009</v>
      </c>
      <c r="N198" s="1" t="s">
        <v>189</v>
      </c>
      <c r="O198" s="1">
        <v>1</v>
      </c>
      <c r="P198" s="1">
        <v>0</v>
      </c>
      <c r="Q198" s="1">
        <v>2</v>
      </c>
      <c r="R198" s="1">
        <v>4</v>
      </c>
      <c r="S198" s="1">
        <v>4</v>
      </c>
      <c r="T198" s="1">
        <v>7</v>
      </c>
      <c r="U198" s="1">
        <v>7</v>
      </c>
      <c r="V198" s="80">
        <v>-3</v>
      </c>
    </row>
    <row r="199" spans="2:22" x14ac:dyDescent="0.25">
      <c r="B199" s="28">
        <v>2010</v>
      </c>
      <c r="C199" s="1" t="s">
        <v>230</v>
      </c>
      <c r="D199" s="1">
        <v>3</v>
      </c>
      <c r="E199" s="1">
        <v>1</v>
      </c>
      <c r="F199" s="1">
        <v>2</v>
      </c>
      <c r="G199" s="1">
        <v>15</v>
      </c>
      <c r="H199" s="1">
        <v>5</v>
      </c>
      <c r="I199" s="1">
        <v>18</v>
      </c>
      <c r="J199" s="1">
        <v>6</v>
      </c>
      <c r="K199" s="80">
        <v>-3</v>
      </c>
      <c r="M199" s="28">
        <v>2005</v>
      </c>
      <c r="N199" s="1" t="s">
        <v>17</v>
      </c>
      <c r="O199" s="1">
        <v>4</v>
      </c>
      <c r="P199" s="1">
        <v>2</v>
      </c>
      <c r="Q199" s="1">
        <v>2</v>
      </c>
      <c r="R199" s="1">
        <v>10</v>
      </c>
      <c r="S199" s="1">
        <v>2.5</v>
      </c>
      <c r="T199" s="1">
        <v>17</v>
      </c>
      <c r="U199" s="23">
        <v>4.25</v>
      </c>
      <c r="V199" s="80">
        <v>-7</v>
      </c>
    </row>
    <row r="200" spans="2:22" x14ac:dyDescent="0.25">
      <c r="B200" s="28">
        <v>2009</v>
      </c>
      <c r="C200" s="1" t="s">
        <v>230</v>
      </c>
      <c r="D200" s="1">
        <v>3</v>
      </c>
      <c r="E200" s="1">
        <v>1</v>
      </c>
      <c r="F200" s="1">
        <v>2</v>
      </c>
      <c r="G200" s="1">
        <v>14</v>
      </c>
      <c r="H200" s="23">
        <v>4.666666666666667</v>
      </c>
      <c r="I200" s="1">
        <v>12</v>
      </c>
      <c r="J200" s="1">
        <v>4</v>
      </c>
      <c r="K200" s="80">
        <v>2</v>
      </c>
      <c r="M200" s="28">
        <v>2004</v>
      </c>
      <c r="N200" s="1" t="s">
        <v>17</v>
      </c>
      <c r="O200" s="1">
        <v>2</v>
      </c>
      <c r="P200" s="1">
        <v>0</v>
      </c>
      <c r="Q200" s="1">
        <v>2</v>
      </c>
      <c r="R200" s="1">
        <v>4</v>
      </c>
      <c r="S200" s="1">
        <v>2</v>
      </c>
      <c r="T200" s="1">
        <v>16</v>
      </c>
      <c r="U200" s="1">
        <v>8</v>
      </c>
      <c r="V200" s="80">
        <v>-12</v>
      </c>
    </row>
    <row r="201" spans="2:22" x14ac:dyDescent="0.25">
      <c r="B201" s="81"/>
      <c r="C201" s="103" t="s">
        <v>374</v>
      </c>
      <c r="D201" s="103">
        <f>SUM(D190:D200)</f>
        <v>25</v>
      </c>
      <c r="E201" s="103">
        <f t="shared" ref="E201:I201" si="28">SUM(E190:E200)</f>
        <v>3</v>
      </c>
      <c r="F201" s="103">
        <f t="shared" si="28"/>
        <v>22</v>
      </c>
      <c r="G201" s="103">
        <f t="shared" si="28"/>
        <v>76</v>
      </c>
      <c r="H201" s="103">
        <v>3</v>
      </c>
      <c r="I201" s="103">
        <f t="shared" si="28"/>
        <v>177</v>
      </c>
      <c r="J201" s="104">
        <f>I201/D201</f>
        <v>7.08</v>
      </c>
      <c r="K201" s="95">
        <f>G201-I201</f>
        <v>-101</v>
      </c>
      <c r="M201" s="81"/>
      <c r="N201" s="103" t="s">
        <v>374</v>
      </c>
      <c r="O201" s="103">
        <f>SUM(O185:O200)</f>
        <v>43</v>
      </c>
      <c r="P201" s="103">
        <f t="shared" ref="P201:T201" si="29">SUM(P185:P200)</f>
        <v>12</v>
      </c>
      <c r="Q201" s="103">
        <f t="shared" si="29"/>
        <v>32</v>
      </c>
      <c r="R201" s="103">
        <f t="shared" si="29"/>
        <v>173</v>
      </c>
      <c r="S201" s="104">
        <f>R201/O201</f>
        <v>4.0232558139534884</v>
      </c>
      <c r="T201" s="103">
        <f t="shared" si="29"/>
        <v>272</v>
      </c>
      <c r="U201" s="104">
        <f>T201/O201</f>
        <v>6.3255813953488369</v>
      </c>
      <c r="V201" s="95">
        <f>R201-T201</f>
        <v>-99</v>
      </c>
    </row>
    <row r="203" spans="2:22" x14ac:dyDescent="0.25">
      <c r="B203" s="105" t="s">
        <v>375</v>
      </c>
      <c r="C203" s="98" t="s">
        <v>373</v>
      </c>
      <c r="D203" s="98" t="s">
        <v>310</v>
      </c>
      <c r="E203" s="98" t="s">
        <v>159</v>
      </c>
      <c r="F203" s="98" t="s">
        <v>156</v>
      </c>
      <c r="G203" s="98" t="s">
        <v>157</v>
      </c>
      <c r="H203" s="98" t="s">
        <v>161</v>
      </c>
      <c r="I203" s="98" t="s">
        <v>158</v>
      </c>
      <c r="J203" s="98" t="s">
        <v>160</v>
      </c>
      <c r="K203" s="106" t="s">
        <v>162</v>
      </c>
      <c r="M203" s="105" t="s">
        <v>375</v>
      </c>
      <c r="N203" s="98" t="s">
        <v>373</v>
      </c>
      <c r="O203" s="98" t="s">
        <v>310</v>
      </c>
      <c r="P203" s="98" t="s">
        <v>159</v>
      </c>
      <c r="Q203" s="98" t="s">
        <v>156</v>
      </c>
      <c r="R203" s="98" t="s">
        <v>157</v>
      </c>
      <c r="S203" s="98" t="s">
        <v>161</v>
      </c>
      <c r="T203" s="98" t="s">
        <v>158</v>
      </c>
      <c r="U203" s="98" t="s">
        <v>160</v>
      </c>
      <c r="V203" s="106" t="s">
        <v>162</v>
      </c>
    </row>
    <row r="204" spans="2:22" x14ac:dyDescent="0.25">
      <c r="B204" s="28">
        <v>2024</v>
      </c>
      <c r="C204" s="1" t="s">
        <v>100</v>
      </c>
      <c r="D204" s="1">
        <v>2</v>
      </c>
      <c r="E204" s="1">
        <v>0</v>
      </c>
      <c r="F204" s="1">
        <v>2</v>
      </c>
      <c r="G204" s="1">
        <v>3</v>
      </c>
      <c r="H204" s="1">
        <v>1.5</v>
      </c>
      <c r="I204" s="1">
        <v>14</v>
      </c>
      <c r="J204" s="1">
        <v>7</v>
      </c>
      <c r="K204" s="80">
        <v>-11</v>
      </c>
      <c r="M204" s="28">
        <v>2024</v>
      </c>
      <c r="N204" s="58" t="s">
        <v>23</v>
      </c>
      <c r="O204" s="1">
        <v>5</v>
      </c>
      <c r="P204" s="1">
        <v>3</v>
      </c>
      <c r="Q204" s="1">
        <v>2</v>
      </c>
      <c r="R204" s="1">
        <v>24</v>
      </c>
      <c r="S204" s="1">
        <v>4.8</v>
      </c>
      <c r="T204" s="1">
        <v>15</v>
      </c>
      <c r="U204" s="1">
        <v>3</v>
      </c>
      <c r="V204" s="80">
        <v>9</v>
      </c>
    </row>
    <row r="205" spans="2:22" x14ac:dyDescent="0.25">
      <c r="B205" s="28">
        <v>2023</v>
      </c>
      <c r="C205" s="1" t="s">
        <v>100</v>
      </c>
      <c r="D205" s="1">
        <v>2</v>
      </c>
      <c r="E205" s="1">
        <v>0</v>
      </c>
      <c r="F205" s="1">
        <v>2</v>
      </c>
      <c r="G205" s="1">
        <v>6</v>
      </c>
      <c r="H205" s="1">
        <v>3</v>
      </c>
      <c r="I205" s="1">
        <v>20</v>
      </c>
      <c r="J205" s="1">
        <v>10</v>
      </c>
      <c r="K205" s="80">
        <v>-14</v>
      </c>
      <c r="M205" s="28">
        <v>2023</v>
      </c>
      <c r="N205" s="58" t="s">
        <v>23</v>
      </c>
      <c r="O205" s="1">
        <v>6</v>
      </c>
      <c r="P205" s="1">
        <v>6</v>
      </c>
      <c r="Q205" s="1">
        <v>0</v>
      </c>
      <c r="R205" s="1">
        <v>61</v>
      </c>
      <c r="S205" s="23">
        <v>10.166666666666666</v>
      </c>
      <c r="T205" s="1">
        <v>4</v>
      </c>
      <c r="U205" s="23">
        <v>0.66666666666666663</v>
      </c>
      <c r="V205" s="80">
        <v>57</v>
      </c>
    </row>
    <row r="206" spans="2:22" x14ac:dyDescent="0.25">
      <c r="B206" s="28">
        <v>2022</v>
      </c>
      <c r="C206" s="1" t="s">
        <v>100</v>
      </c>
      <c r="D206" s="1">
        <v>2</v>
      </c>
      <c r="E206" s="1">
        <v>0</v>
      </c>
      <c r="F206" s="1">
        <v>2</v>
      </c>
      <c r="G206" s="1">
        <v>4</v>
      </c>
      <c r="H206" s="1">
        <v>2</v>
      </c>
      <c r="I206" s="1">
        <v>26</v>
      </c>
      <c r="J206" s="1">
        <v>13</v>
      </c>
      <c r="K206" s="80">
        <v>-22</v>
      </c>
      <c r="M206" s="28">
        <v>2022</v>
      </c>
      <c r="N206" s="58" t="s">
        <v>23</v>
      </c>
      <c r="O206" s="1">
        <v>7</v>
      </c>
      <c r="P206" s="1">
        <v>6</v>
      </c>
      <c r="Q206" s="1">
        <v>1</v>
      </c>
      <c r="R206" s="1">
        <v>60</v>
      </c>
      <c r="S206" s="23">
        <v>8.5714285714285712</v>
      </c>
      <c r="T206" s="1">
        <v>31</v>
      </c>
      <c r="U206" s="23">
        <v>4.4285714285714288</v>
      </c>
      <c r="V206" s="80">
        <v>29</v>
      </c>
    </row>
    <row r="207" spans="2:22" x14ac:dyDescent="0.25">
      <c r="B207" s="28">
        <v>2019</v>
      </c>
      <c r="C207" s="1" t="s">
        <v>100</v>
      </c>
      <c r="D207" s="1">
        <v>3</v>
      </c>
      <c r="E207" s="1">
        <v>1</v>
      </c>
      <c r="F207" s="1">
        <v>2</v>
      </c>
      <c r="G207" s="1">
        <v>9</v>
      </c>
      <c r="H207" s="1">
        <v>3</v>
      </c>
      <c r="I207" s="1">
        <v>13</v>
      </c>
      <c r="J207" s="23">
        <v>4.333333333333333</v>
      </c>
      <c r="K207" s="80">
        <v>-4</v>
      </c>
      <c r="M207" s="28">
        <v>2019</v>
      </c>
      <c r="N207" s="58" t="s">
        <v>23</v>
      </c>
      <c r="O207" s="1">
        <v>6</v>
      </c>
      <c r="P207" s="1">
        <v>4</v>
      </c>
      <c r="Q207" s="1">
        <v>2</v>
      </c>
      <c r="R207" s="1">
        <v>40</v>
      </c>
      <c r="S207" s="23">
        <v>6.666666666666667</v>
      </c>
      <c r="T207" s="1">
        <v>13</v>
      </c>
      <c r="U207" s="23">
        <v>2.1666666666666665</v>
      </c>
      <c r="V207" s="80">
        <v>27</v>
      </c>
    </row>
    <row r="208" spans="2:22" x14ac:dyDescent="0.25">
      <c r="B208" s="28">
        <v>2018</v>
      </c>
      <c r="C208" s="1" t="s">
        <v>100</v>
      </c>
      <c r="D208" s="1">
        <v>5</v>
      </c>
      <c r="E208" s="1">
        <v>3</v>
      </c>
      <c r="F208" s="1">
        <v>2</v>
      </c>
      <c r="G208" s="1">
        <v>27</v>
      </c>
      <c r="H208" s="1">
        <v>5.4</v>
      </c>
      <c r="I208" s="1">
        <v>33</v>
      </c>
      <c r="J208" s="1">
        <v>6.6</v>
      </c>
      <c r="K208" s="80">
        <v>-6</v>
      </c>
      <c r="M208" s="28">
        <v>2018</v>
      </c>
      <c r="N208" s="58" t="s">
        <v>23</v>
      </c>
      <c r="O208" s="1">
        <v>3</v>
      </c>
      <c r="P208" s="1">
        <v>1</v>
      </c>
      <c r="Q208" s="1">
        <v>2</v>
      </c>
      <c r="R208" s="1">
        <v>13</v>
      </c>
      <c r="S208" s="23">
        <v>4.333333333333333</v>
      </c>
      <c r="T208" s="1">
        <v>18</v>
      </c>
      <c r="U208" s="1">
        <v>6</v>
      </c>
      <c r="V208" s="80">
        <v>-5</v>
      </c>
    </row>
    <row r="209" spans="2:22" x14ac:dyDescent="0.25">
      <c r="B209" s="28">
        <v>2017</v>
      </c>
      <c r="C209" s="1" t="s">
        <v>280</v>
      </c>
      <c r="D209" s="1">
        <v>2</v>
      </c>
      <c r="E209" s="1">
        <v>0</v>
      </c>
      <c r="F209" s="1">
        <v>2</v>
      </c>
      <c r="G209" s="1">
        <v>2</v>
      </c>
      <c r="H209" s="1">
        <v>1</v>
      </c>
      <c r="I209" s="1">
        <v>8</v>
      </c>
      <c r="J209" s="1">
        <v>4</v>
      </c>
      <c r="K209" s="80">
        <v>-6</v>
      </c>
      <c r="M209" s="28">
        <v>2017</v>
      </c>
      <c r="N209" s="58" t="s">
        <v>23</v>
      </c>
      <c r="O209" s="1">
        <v>4</v>
      </c>
      <c r="P209" s="1">
        <v>2</v>
      </c>
      <c r="Q209" s="1">
        <v>2</v>
      </c>
      <c r="R209" s="1">
        <v>9</v>
      </c>
      <c r="S209" s="23">
        <v>2.25</v>
      </c>
      <c r="T209" s="1">
        <v>9</v>
      </c>
      <c r="U209" s="23">
        <v>2.25</v>
      </c>
      <c r="V209" s="80">
        <v>0</v>
      </c>
    </row>
    <row r="210" spans="2:22" x14ac:dyDescent="0.25">
      <c r="B210" s="28">
        <v>2016</v>
      </c>
      <c r="C210" s="1" t="s">
        <v>229</v>
      </c>
      <c r="D210" s="1">
        <v>3</v>
      </c>
      <c r="E210" s="1">
        <v>1</v>
      </c>
      <c r="F210" s="1">
        <v>2</v>
      </c>
      <c r="G210" s="1">
        <v>5</v>
      </c>
      <c r="H210" s="23">
        <v>1.6666666666666667</v>
      </c>
      <c r="I210" s="1">
        <v>14</v>
      </c>
      <c r="J210" s="23">
        <v>4.666666666666667</v>
      </c>
      <c r="K210" s="80">
        <v>-9</v>
      </c>
      <c r="M210" s="28">
        <v>2016</v>
      </c>
      <c r="N210" s="58" t="s">
        <v>173</v>
      </c>
      <c r="O210" s="1">
        <v>4</v>
      </c>
      <c r="P210" s="1">
        <v>2</v>
      </c>
      <c r="Q210" s="1">
        <v>2</v>
      </c>
      <c r="R210" s="1">
        <v>19</v>
      </c>
      <c r="S210" s="23">
        <v>4.75</v>
      </c>
      <c r="T210" s="1">
        <v>18</v>
      </c>
      <c r="U210" s="1">
        <v>4.5</v>
      </c>
      <c r="V210" s="80">
        <v>1</v>
      </c>
    </row>
    <row r="211" spans="2:22" x14ac:dyDescent="0.25">
      <c r="B211" s="28">
        <v>2015</v>
      </c>
      <c r="C211" s="1" t="s">
        <v>229</v>
      </c>
      <c r="D211" s="1">
        <v>5</v>
      </c>
      <c r="E211" s="1">
        <v>3</v>
      </c>
      <c r="F211" s="1">
        <v>2</v>
      </c>
      <c r="G211" s="1">
        <v>28</v>
      </c>
      <c r="H211" s="1">
        <v>5.6</v>
      </c>
      <c r="I211" s="1">
        <v>36</v>
      </c>
      <c r="J211" s="1">
        <v>7.2</v>
      </c>
      <c r="K211" s="80">
        <v>-8</v>
      </c>
      <c r="M211" s="28">
        <v>2015</v>
      </c>
      <c r="N211" s="58" t="s">
        <v>173</v>
      </c>
      <c r="O211" s="1">
        <v>6</v>
      </c>
      <c r="P211" s="1">
        <v>4</v>
      </c>
      <c r="Q211" s="1">
        <v>2</v>
      </c>
      <c r="R211" s="1">
        <v>36</v>
      </c>
      <c r="S211" s="1">
        <v>6</v>
      </c>
      <c r="T211" s="1">
        <v>28</v>
      </c>
      <c r="U211" s="23">
        <v>4.666666666666667</v>
      </c>
      <c r="V211" s="80">
        <v>8</v>
      </c>
    </row>
    <row r="212" spans="2:22" x14ac:dyDescent="0.25">
      <c r="B212" s="28">
        <v>2014</v>
      </c>
      <c r="C212" s="1" t="s">
        <v>229</v>
      </c>
      <c r="D212" s="1">
        <v>2</v>
      </c>
      <c r="E212" s="1">
        <v>0</v>
      </c>
      <c r="F212" s="1">
        <v>2</v>
      </c>
      <c r="G212" s="1">
        <v>0</v>
      </c>
      <c r="H212" s="1">
        <v>0</v>
      </c>
      <c r="I212" s="1">
        <v>20</v>
      </c>
      <c r="J212" s="1">
        <v>10</v>
      </c>
      <c r="K212" s="80">
        <v>-20</v>
      </c>
      <c r="M212" s="28">
        <v>2014</v>
      </c>
      <c r="N212" s="58" t="s">
        <v>173</v>
      </c>
      <c r="O212" s="1">
        <v>3</v>
      </c>
      <c r="P212" s="1">
        <v>1</v>
      </c>
      <c r="Q212" s="1">
        <v>2</v>
      </c>
      <c r="R212" s="1">
        <v>7</v>
      </c>
      <c r="S212" s="23">
        <v>2.3333333333333335</v>
      </c>
      <c r="T212" s="1">
        <v>5</v>
      </c>
      <c r="U212" s="23">
        <v>1.6666666666666667</v>
      </c>
      <c r="V212" s="80">
        <v>2</v>
      </c>
    </row>
    <row r="213" spans="2:22" x14ac:dyDescent="0.25">
      <c r="B213" s="28">
        <v>2013</v>
      </c>
      <c r="C213" s="1" t="s">
        <v>229</v>
      </c>
      <c r="D213" s="1">
        <v>3</v>
      </c>
      <c r="E213" s="1">
        <v>1</v>
      </c>
      <c r="F213" s="1">
        <v>2</v>
      </c>
      <c r="G213" s="1">
        <v>12</v>
      </c>
      <c r="H213" s="1">
        <v>4</v>
      </c>
      <c r="I213" s="1">
        <v>16</v>
      </c>
      <c r="J213" s="23">
        <v>5.333333333333333</v>
      </c>
      <c r="K213" s="80">
        <v>-4</v>
      </c>
      <c r="M213" s="28">
        <v>2012</v>
      </c>
      <c r="N213" s="58" t="s">
        <v>173</v>
      </c>
      <c r="O213" s="1">
        <v>7</v>
      </c>
      <c r="P213" s="1">
        <v>7</v>
      </c>
      <c r="Q213" s="1">
        <v>0</v>
      </c>
      <c r="R213" s="1">
        <v>50</v>
      </c>
      <c r="S213" s="23">
        <v>6.25</v>
      </c>
      <c r="T213" s="1">
        <v>13</v>
      </c>
      <c r="U213" s="23">
        <v>1.625</v>
      </c>
      <c r="V213" s="80">
        <v>37</v>
      </c>
    </row>
    <row r="214" spans="2:22" x14ac:dyDescent="0.25">
      <c r="B214" s="28">
        <v>2012</v>
      </c>
      <c r="C214" s="1" t="s">
        <v>229</v>
      </c>
      <c r="D214" s="1">
        <v>3</v>
      </c>
      <c r="E214" s="1">
        <v>1</v>
      </c>
      <c r="F214" s="1">
        <v>2</v>
      </c>
      <c r="G214" s="1">
        <v>9</v>
      </c>
      <c r="H214" s="1">
        <v>3</v>
      </c>
      <c r="I214" s="1">
        <v>18</v>
      </c>
      <c r="J214" s="1">
        <v>3</v>
      </c>
      <c r="K214" s="80">
        <v>-9</v>
      </c>
      <c r="M214" s="28">
        <v>2011</v>
      </c>
      <c r="N214" s="58" t="s">
        <v>173</v>
      </c>
      <c r="O214" s="1">
        <v>7</v>
      </c>
      <c r="P214" s="1">
        <v>7</v>
      </c>
      <c r="Q214" s="1">
        <v>0</v>
      </c>
      <c r="R214" s="1">
        <v>40</v>
      </c>
      <c r="S214" s="23">
        <v>5.7142857142857144</v>
      </c>
      <c r="T214" s="1">
        <v>9</v>
      </c>
      <c r="U214" s="23">
        <v>1.2857142857142858</v>
      </c>
      <c r="V214" s="80">
        <v>31</v>
      </c>
    </row>
    <row r="215" spans="2:22" x14ac:dyDescent="0.25">
      <c r="B215" s="28">
        <v>2011</v>
      </c>
      <c r="C215" s="1" t="s">
        <v>229</v>
      </c>
      <c r="D215" s="1">
        <v>3</v>
      </c>
      <c r="E215" s="1">
        <v>1</v>
      </c>
      <c r="F215" s="1">
        <v>2</v>
      </c>
      <c r="G215" s="1">
        <v>6</v>
      </c>
      <c r="H215" s="1">
        <v>2</v>
      </c>
      <c r="I215" s="1">
        <v>13</v>
      </c>
      <c r="J215" s="23">
        <v>4.333333333333333</v>
      </c>
      <c r="K215" s="80">
        <v>-7</v>
      </c>
      <c r="M215" s="28">
        <v>2010</v>
      </c>
      <c r="N215" s="58" t="s">
        <v>173</v>
      </c>
      <c r="O215" s="1">
        <v>7</v>
      </c>
      <c r="P215" s="1">
        <v>7</v>
      </c>
      <c r="Q215" s="1">
        <v>0</v>
      </c>
      <c r="R215" s="1">
        <v>41</v>
      </c>
      <c r="S215" s="23">
        <v>5.8571428571428568</v>
      </c>
      <c r="T215" s="1">
        <v>10</v>
      </c>
      <c r="U215" s="23">
        <v>1.4285714285714286</v>
      </c>
      <c r="V215" s="80">
        <v>31</v>
      </c>
    </row>
    <row r="216" spans="2:22" x14ac:dyDescent="0.25">
      <c r="B216" s="28">
        <v>2010</v>
      </c>
      <c r="C216" s="1" t="s">
        <v>229</v>
      </c>
      <c r="D216" s="1">
        <v>4</v>
      </c>
      <c r="E216" s="1">
        <v>2</v>
      </c>
      <c r="F216" s="1">
        <v>2</v>
      </c>
      <c r="G216" s="1">
        <v>9</v>
      </c>
      <c r="H216" s="23">
        <v>2.25</v>
      </c>
      <c r="I216" s="1">
        <v>12</v>
      </c>
      <c r="J216" s="1">
        <v>3</v>
      </c>
      <c r="K216" s="80">
        <v>-3</v>
      </c>
      <c r="M216" s="28">
        <v>2009</v>
      </c>
      <c r="N216" s="58" t="s">
        <v>173</v>
      </c>
      <c r="O216" s="1">
        <v>8</v>
      </c>
      <c r="P216" s="1">
        <v>7</v>
      </c>
      <c r="Q216" s="1">
        <v>1</v>
      </c>
      <c r="R216" s="1">
        <v>40</v>
      </c>
      <c r="S216" s="1">
        <v>5</v>
      </c>
      <c r="T216" s="1">
        <v>16</v>
      </c>
      <c r="U216" s="1">
        <v>2</v>
      </c>
      <c r="V216" s="80">
        <v>24</v>
      </c>
    </row>
    <row r="217" spans="2:22" x14ac:dyDescent="0.25">
      <c r="B217" s="28">
        <v>2009</v>
      </c>
      <c r="C217" s="1" t="s">
        <v>229</v>
      </c>
      <c r="D217" s="1">
        <v>5</v>
      </c>
      <c r="E217" s="1">
        <v>3</v>
      </c>
      <c r="F217" s="1">
        <v>2</v>
      </c>
      <c r="G217" s="1">
        <v>21</v>
      </c>
      <c r="H217" s="1">
        <v>4.2</v>
      </c>
      <c r="I217" s="1">
        <v>15</v>
      </c>
      <c r="J217" s="1">
        <v>3</v>
      </c>
      <c r="K217" s="80">
        <v>6</v>
      </c>
      <c r="M217" s="28">
        <v>2005</v>
      </c>
      <c r="N217" s="58" t="s">
        <v>23</v>
      </c>
      <c r="O217" s="1">
        <v>7</v>
      </c>
      <c r="P217" s="1">
        <v>6</v>
      </c>
      <c r="Q217" s="1">
        <v>1</v>
      </c>
      <c r="R217" s="1">
        <v>39</v>
      </c>
      <c r="S217" s="23">
        <v>5.5714285714285712</v>
      </c>
      <c r="T217" s="1">
        <v>24</v>
      </c>
      <c r="U217" s="23">
        <v>3.4285714285714284</v>
      </c>
      <c r="V217" s="80">
        <v>15</v>
      </c>
    </row>
    <row r="218" spans="2:22" x14ac:dyDescent="0.25">
      <c r="B218" s="81"/>
      <c r="C218" s="103" t="s">
        <v>374</v>
      </c>
      <c r="D218" s="103">
        <f>SUM(D204:D217)</f>
        <v>44</v>
      </c>
      <c r="E218" s="103">
        <f t="shared" ref="E218:I218" si="30">SUM(E204:E217)</f>
        <v>16</v>
      </c>
      <c r="F218" s="103">
        <f t="shared" si="30"/>
        <v>28</v>
      </c>
      <c r="G218" s="103">
        <f t="shared" si="30"/>
        <v>141</v>
      </c>
      <c r="H218" s="104">
        <f>G218/D218</f>
        <v>3.2045454545454546</v>
      </c>
      <c r="I218" s="103">
        <f t="shared" si="30"/>
        <v>258</v>
      </c>
      <c r="J218" s="104">
        <f>I218/D218</f>
        <v>5.8636363636363633</v>
      </c>
      <c r="K218" s="95">
        <f>G218-I218</f>
        <v>-117</v>
      </c>
      <c r="M218" s="28">
        <v>2004</v>
      </c>
      <c r="N218" s="58" t="s">
        <v>23</v>
      </c>
      <c r="O218" s="1">
        <v>5</v>
      </c>
      <c r="P218" s="1">
        <v>3</v>
      </c>
      <c r="Q218" s="1">
        <v>2</v>
      </c>
      <c r="R218" s="1">
        <v>13</v>
      </c>
      <c r="S218" s="1">
        <v>2.6</v>
      </c>
      <c r="T218" s="1">
        <v>12</v>
      </c>
      <c r="U218" s="1">
        <v>2.4</v>
      </c>
      <c r="V218" s="80">
        <v>1</v>
      </c>
    </row>
    <row r="219" spans="2:22" x14ac:dyDescent="0.25">
      <c r="M219" s="81"/>
      <c r="N219" s="103" t="s">
        <v>374</v>
      </c>
      <c r="O219" s="103">
        <f>SUM(O204:O218)</f>
        <v>85</v>
      </c>
      <c r="P219" s="103">
        <f t="shared" ref="P219:T219" si="31">SUM(P204:P218)</f>
        <v>66</v>
      </c>
      <c r="Q219" s="103">
        <f t="shared" si="31"/>
        <v>19</v>
      </c>
      <c r="R219" s="103">
        <f t="shared" si="31"/>
        <v>492</v>
      </c>
      <c r="S219" s="104">
        <f>R219/O219</f>
        <v>5.7882352941176469</v>
      </c>
      <c r="T219" s="103">
        <f t="shared" si="31"/>
        <v>225</v>
      </c>
      <c r="U219" s="104">
        <f>T219/O219</f>
        <v>2.6470588235294117</v>
      </c>
      <c r="V219" s="95">
        <f>R219-T219</f>
        <v>267</v>
      </c>
    </row>
    <row r="220" spans="2:22" x14ac:dyDescent="0.25">
      <c r="B220" s="77"/>
      <c r="C220" s="98" t="s">
        <v>373</v>
      </c>
      <c r="D220" s="98" t="s">
        <v>310</v>
      </c>
      <c r="E220" s="99" t="s">
        <v>159</v>
      </c>
      <c r="F220" s="99" t="s">
        <v>156</v>
      </c>
      <c r="G220" s="99" t="s">
        <v>157</v>
      </c>
      <c r="H220" s="100" t="s">
        <v>161</v>
      </c>
      <c r="I220" s="99" t="s">
        <v>158</v>
      </c>
      <c r="J220" s="100" t="s">
        <v>160</v>
      </c>
      <c r="K220" s="101" t="s">
        <v>162</v>
      </c>
    </row>
    <row r="221" spans="2:22" x14ac:dyDescent="0.25">
      <c r="B221" s="28">
        <v>2019</v>
      </c>
      <c r="C221" s="1" t="s">
        <v>148</v>
      </c>
      <c r="D221" s="1">
        <v>5</v>
      </c>
      <c r="E221" s="1">
        <v>3</v>
      </c>
      <c r="F221" s="1">
        <v>2</v>
      </c>
      <c r="G221" s="1">
        <v>26</v>
      </c>
      <c r="H221" s="1">
        <v>5.2</v>
      </c>
      <c r="I221" s="1">
        <v>20</v>
      </c>
      <c r="J221" s="1">
        <v>4</v>
      </c>
      <c r="K221" s="80">
        <v>6</v>
      </c>
      <c r="M221" s="105" t="s">
        <v>375</v>
      </c>
      <c r="N221" s="98" t="s">
        <v>373</v>
      </c>
      <c r="O221" s="98" t="s">
        <v>310</v>
      </c>
      <c r="P221" s="98" t="s">
        <v>159</v>
      </c>
      <c r="Q221" s="98" t="s">
        <v>156</v>
      </c>
      <c r="R221" s="98" t="s">
        <v>157</v>
      </c>
      <c r="S221" s="98" t="s">
        <v>161</v>
      </c>
      <c r="T221" s="98" t="s">
        <v>158</v>
      </c>
      <c r="U221" s="98" t="s">
        <v>160</v>
      </c>
      <c r="V221" s="106" t="s">
        <v>162</v>
      </c>
    </row>
    <row r="222" spans="2:22" x14ac:dyDescent="0.25">
      <c r="B222" s="28">
        <v>2018</v>
      </c>
      <c r="C222" s="1" t="s">
        <v>148</v>
      </c>
      <c r="D222" s="18">
        <v>4</v>
      </c>
      <c r="E222" s="18">
        <v>2</v>
      </c>
      <c r="F222" s="18">
        <v>2</v>
      </c>
      <c r="G222" s="18">
        <v>30</v>
      </c>
      <c r="H222" s="18">
        <v>7.5</v>
      </c>
      <c r="I222" s="18">
        <v>23</v>
      </c>
      <c r="J222" s="20">
        <v>5.75</v>
      </c>
      <c r="K222" s="80">
        <v>7</v>
      </c>
      <c r="M222" s="28">
        <v>2005</v>
      </c>
      <c r="N222" s="1" t="s">
        <v>1</v>
      </c>
      <c r="O222" s="1">
        <v>4</v>
      </c>
      <c r="P222" s="1">
        <v>2</v>
      </c>
      <c r="Q222" s="1">
        <v>2</v>
      </c>
      <c r="R222" s="1">
        <v>9</v>
      </c>
      <c r="S222" s="23">
        <v>2.25</v>
      </c>
      <c r="T222" s="1">
        <v>10</v>
      </c>
      <c r="U222" s="1">
        <v>2.5</v>
      </c>
      <c r="V222" s="80">
        <v>-1</v>
      </c>
    </row>
    <row r="223" spans="2:22" x14ac:dyDescent="0.25">
      <c r="B223" s="28">
        <v>2017</v>
      </c>
      <c r="C223" s="1" t="s">
        <v>266</v>
      </c>
      <c r="D223" s="18">
        <v>8</v>
      </c>
      <c r="E223" s="18">
        <v>6</v>
      </c>
      <c r="F223" s="18">
        <v>2</v>
      </c>
      <c r="G223" s="18">
        <v>70</v>
      </c>
      <c r="H223" s="20">
        <v>8.75</v>
      </c>
      <c r="I223" s="18">
        <v>43</v>
      </c>
      <c r="J223" s="20">
        <v>5.375</v>
      </c>
      <c r="K223" s="80">
        <v>27</v>
      </c>
      <c r="M223" s="28">
        <v>2004</v>
      </c>
      <c r="N223" s="1" t="s">
        <v>1</v>
      </c>
      <c r="O223" s="1">
        <v>2</v>
      </c>
      <c r="P223" s="1">
        <v>0</v>
      </c>
      <c r="Q223" s="1">
        <v>2</v>
      </c>
      <c r="R223" s="1">
        <v>8</v>
      </c>
      <c r="S223" s="1">
        <v>4</v>
      </c>
      <c r="T223" s="1">
        <v>19</v>
      </c>
      <c r="U223" s="1">
        <v>9.5</v>
      </c>
      <c r="V223" s="80">
        <v>-11</v>
      </c>
    </row>
    <row r="224" spans="2:22" x14ac:dyDescent="0.25">
      <c r="B224" s="28">
        <v>2016</v>
      </c>
      <c r="C224" s="1" t="s">
        <v>266</v>
      </c>
      <c r="D224" s="1">
        <v>5</v>
      </c>
      <c r="E224" s="1">
        <v>3</v>
      </c>
      <c r="F224" s="1">
        <v>2</v>
      </c>
      <c r="G224" s="1">
        <v>17</v>
      </c>
      <c r="H224" s="1">
        <v>3.4</v>
      </c>
      <c r="I224" s="1">
        <v>9</v>
      </c>
      <c r="J224" s="1">
        <v>1.8</v>
      </c>
      <c r="K224" s="80">
        <v>8</v>
      </c>
      <c r="M224" s="81"/>
      <c r="N224" s="103" t="s">
        <v>374</v>
      </c>
      <c r="O224" s="103">
        <f>SUM(O222:O223)</f>
        <v>6</v>
      </c>
      <c r="P224" s="103">
        <f t="shared" ref="P224:T224" si="32">SUM(P222:P223)</f>
        <v>2</v>
      </c>
      <c r="Q224" s="103">
        <f t="shared" si="32"/>
        <v>4</v>
      </c>
      <c r="R224" s="103">
        <f t="shared" si="32"/>
        <v>17</v>
      </c>
      <c r="S224" s="104">
        <f>R224/O224</f>
        <v>2.8333333333333335</v>
      </c>
      <c r="T224" s="103">
        <f t="shared" si="32"/>
        <v>29</v>
      </c>
      <c r="U224" s="104">
        <f>T224/O224</f>
        <v>4.833333333333333</v>
      </c>
      <c r="V224" s="95">
        <f>R224-T224</f>
        <v>-12</v>
      </c>
    </row>
    <row r="225" spans="2:11" x14ac:dyDescent="0.25">
      <c r="B225" s="28">
        <v>2015</v>
      </c>
      <c r="C225" s="1" t="s">
        <v>266</v>
      </c>
      <c r="D225" s="18">
        <v>7</v>
      </c>
      <c r="E225" s="18">
        <v>5</v>
      </c>
      <c r="F225" s="18">
        <v>2</v>
      </c>
      <c r="G225" s="18">
        <v>36</v>
      </c>
      <c r="H225" s="20">
        <v>5.1428571428571432</v>
      </c>
      <c r="I225" s="18">
        <v>20</v>
      </c>
      <c r="J225" s="20">
        <v>2.8571428571428572</v>
      </c>
      <c r="K225" s="80">
        <v>16</v>
      </c>
    </row>
    <row r="226" spans="2:11" x14ac:dyDescent="0.25">
      <c r="B226" s="28">
        <v>2014</v>
      </c>
      <c r="C226" s="1" t="s">
        <v>266</v>
      </c>
      <c r="D226" s="18">
        <v>8</v>
      </c>
      <c r="E226" s="18">
        <v>6</v>
      </c>
      <c r="F226" s="18">
        <v>2</v>
      </c>
      <c r="G226" s="18">
        <v>37</v>
      </c>
      <c r="H226" s="20">
        <v>4.625</v>
      </c>
      <c r="I226" s="18">
        <v>24</v>
      </c>
      <c r="J226" s="18">
        <v>3</v>
      </c>
      <c r="K226" s="80">
        <v>13</v>
      </c>
    </row>
    <row r="227" spans="2:11" x14ac:dyDescent="0.25">
      <c r="B227" s="28">
        <v>2013</v>
      </c>
      <c r="C227" s="1" t="s">
        <v>148</v>
      </c>
      <c r="D227" s="18">
        <v>8</v>
      </c>
      <c r="E227" s="18">
        <v>7</v>
      </c>
      <c r="F227" s="18">
        <v>1</v>
      </c>
      <c r="G227" s="18">
        <v>49</v>
      </c>
      <c r="H227" s="20">
        <v>6.125</v>
      </c>
      <c r="I227" s="18">
        <v>30</v>
      </c>
      <c r="J227" s="20">
        <v>3.75</v>
      </c>
      <c r="K227" s="80">
        <v>19</v>
      </c>
    </row>
    <row r="228" spans="2:11" x14ac:dyDescent="0.25">
      <c r="B228" s="28">
        <v>2012</v>
      </c>
      <c r="C228" s="18" t="s">
        <v>148</v>
      </c>
      <c r="D228" s="18">
        <v>6</v>
      </c>
      <c r="E228" s="18">
        <v>4</v>
      </c>
      <c r="F228" s="18">
        <v>2</v>
      </c>
      <c r="G228" s="18">
        <v>30</v>
      </c>
      <c r="H228" s="18">
        <v>5</v>
      </c>
      <c r="I228" s="18">
        <v>26</v>
      </c>
      <c r="J228" s="20">
        <v>4.333333333333333</v>
      </c>
      <c r="K228" s="80">
        <v>4</v>
      </c>
    </row>
    <row r="229" spans="2:11" x14ac:dyDescent="0.25">
      <c r="B229" s="28">
        <v>2011</v>
      </c>
      <c r="C229" s="1" t="s">
        <v>148</v>
      </c>
      <c r="D229" s="18">
        <v>7</v>
      </c>
      <c r="E229" s="18">
        <v>5</v>
      </c>
      <c r="F229" s="18">
        <v>2</v>
      </c>
      <c r="G229" s="18">
        <v>55</v>
      </c>
      <c r="H229" s="20">
        <v>7.8571428571428568</v>
      </c>
      <c r="I229" s="18">
        <v>25</v>
      </c>
      <c r="J229" s="20">
        <v>3.5714285714285716</v>
      </c>
      <c r="K229" s="80">
        <v>30</v>
      </c>
    </row>
    <row r="230" spans="2:11" x14ac:dyDescent="0.25">
      <c r="B230" s="28">
        <v>2010</v>
      </c>
      <c r="C230" s="1" t="s">
        <v>148</v>
      </c>
      <c r="D230" s="18">
        <v>5</v>
      </c>
      <c r="E230" s="18">
        <v>3</v>
      </c>
      <c r="F230" s="18">
        <v>2</v>
      </c>
      <c r="G230" s="18">
        <v>19</v>
      </c>
      <c r="H230" s="18">
        <v>3.8</v>
      </c>
      <c r="I230" s="18">
        <v>20</v>
      </c>
      <c r="J230" s="18">
        <v>4</v>
      </c>
      <c r="K230" s="80">
        <v>-1</v>
      </c>
    </row>
    <row r="231" spans="2:11" x14ac:dyDescent="0.25">
      <c r="B231" s="81"/>
      <c r="C231" s="103" t="s">
        <v>374</v>
      </c>
      <c r="D231" s="103">
        <f>SUM(D221:D230)</f>
        <v>63</v>
      </c>
      <c r="E231" s="103">
        <f t="shared" ref="E231:I231" si="33">SUM(E221:E230)</f>
        <v>44</v>
      </c>
      <c r="F231" s="103">
        <f t="shared" si="33"/>
        <v>19</v>
      </c>
      <c r="G231" s="103">
        <f t="shared" si="33"/>
        <v>369</v>
      </c>
      <c r="H231" s="104">
        <f>G231/D231</f>
        <v>5.8571428571428568</v>
      </c>
      <c r="I231" s="103">
        <f t="shared" si="33"/>
        <v>240</v>
      </c>
      <c r="J231" s="104">
        <f>I231/D231</f>
        <v>3.8095238095238093</v>
      </c>
      <c r="K231" s="95">
        <f>G231-I231</f>
        <v>129</v>
      </c>
    </row>
  </sheetData>
  <sortState xmlns:xlrd2="http://schemas.microsoft.com/office/spreadsheetml/2017/richdata2" ref="M30:V43">
    <sortCondition descending="1" ref="M30:M43"/>
  </sortState>
  <pageMargins left="0.7" right="0.7" top="0.75" bottom="0.75" header="0.3" footer="0.3"/>
  <ignoredErrors>
    <ignoredError sqref="H51 H56 H32" 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9936E-6D09-4140-9A7C-0E2252ABB74A}">
  <dimension ref="B2:AE43"/>
  <sheetViews>
    <sheetView showGridLines="0" workbookViewId="0"/>
  </sheetViews>
  <sheetFormatPr defaultRowHeight="15" x14ac:dyDescent="0.25"/>
  <cols>
    <col min="1" max="1" width="4.140625" customWidth="1"/>
    <col min="2" max="2" width="4.85546875" customWidth="1"/>
    <col min="3" max="3" width="5.85546875" customWidth="1"/>
    <col min="4" max="4" width="14.7109375" customWidth="1"/>
    <col min="5" max="5" width="2.7109375" customWidth="1"/>
    <col min="6" max="6" width="4.140625" customWidth="1"/>
    <col min="7" max="7" width="7.85546875" customWidth="1"/>
    <col min="8" max="8" width="13.7109375" customWidth="1"/>
    <col min="9" max="9" width="2.7109375" customWidth="1"/>
    <col min="10" max="10" width="4.28515625" customWidth="1"/>
    <col min="11" max="11" width="7" customWidth="1"/>
    <col min="12" max="12" width="21.7109375" customWidth="1"/>
    <col min="13" max="13" width="2.7109375" customWidth="1"/>
    <col min="14" max="14" width="7" customWidth="1"/>
    <col min="15" max="15" width="5.42578125" customWidth="1"/>
    <col min="16" max="16" width="14.7109375" customWidth="1"/>
    <col min="17" max="17" width="2.7109375" customWidth="1"/>
    <col min="18" max="18" width="5.85546875" customWidth="1"/>
    <col min="19" max="19" width="6.140625" customWidth="1"/>
    <col min="20" max="20" width="21" customWidth="1"/>
    <col min="21" max="21" width="2.7109375" customWidth="1"/>
    <col min="22" max="22" width="5.7109375" customWidth="1"/>
    <col min="23" max="23" width="6.42578125" customWidth="1"/>
    <col min="24" max="24" width="21.140625" customWidth="1"/>
    <col min="25" max="25" width="2.7109375" customWidth="1"/>
    <col min="26" max="26" width="7.28515625" customWidth="1"/>
    <col min="27" max="27" width="7" customWidth="1"/>
    <col min="28" max="28" width="15.85546875" customWidth="1"/>
    <col min="31" max="31" width="20.85546875" customWidth="1"/>
  </cols>
  <sheetData>
    <row r="2" spans="2:31" ht="21" x14ac:dyDescent="0.35">
      <c r="C2" s="1"/>
      <c r="D2" s="1"/>
      <c r="E2" s="1"/>
      <c r="F2" s="1"/>
      <c r="G2" s="1"/>
      <c r="H2" s="57" t="s">
        <v>397</v>
      </c>
      <c r="I2" s="1"/>
      <c r="K2" s="1"/>
      <c r="L2" s="1"/>
      <c r="M2" s="1"/>
      <c r="N2" s="1"/>
      <c r="O2" s="1"/>
      <c r="P2" s="111" t="s">
        <v>409</v>
      </c>
      <c r="Q2" s="111"/>
      <c r="R2" s="1"/>
      <c r="S2" s="1"/>
      <c r="T2" s="1"/>
      <c r="AA2" s="1"/>
    </row>
    <row r="3" spans="2:31" x14ac:dyDescent="0.25">
      <c r="C3" s="1"/>
      <c r="D3" s="1"/>
      <c r="E3" s="1"/>
      <c r="F3" s="1"/>
      <c r="G3" s="1"/>
      <c r="H3" s="1"/>
      <c r="I3" s="57"/>
      <c r="J3" s="1"/>
      <c r="K3" s="1"/>
      <c r="L3" s="1"/>
      <c r="M3" s="1"/>
      <c r="N3" s="1"/>
      <c r="O3" s="1"/>
      <c r="P3" s="19" t="s">
        <v>398</v>
      </c>
      <c r="Q3" s="19"/>
      <c r="R3" s="1"/>
      <c r="S3" s="1"/>
      <c r="T3" s="1"/>
      <c r="AA3" s="1"/>
    </row>
    <row r="4" spans="2:31" x14ac:dyDescent="0.25"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AA4" s="1"/>
    </row>
    <row r="5" spans="2:31" x14ac:dyDescent="0.25">
      <c r="B5" s="118"/>
      <c r="C5" s="31"/>
      <c r="D5" s="135" t="s">
        <v>399</v>
      </c>
      <c r="E5" s="136"/>
      <c r="F5" s="158"/>
      <c r="G5" s="159"/>
      <c r="H5" s="135" t="s">
        <v>400</v>
      </c>
      <c r="I5" s="136"/>
      <c r="J5" s="158"/>
      <c r="K5" s="159"/>
      <c r="L5" s="135" t="s">
        <v>401</v>
      </c>
      <c r="M5" s="136"/>
      <c r="N5" s="158"/>
      <c r="O5" s="159"/>
      <c r="P5" s="135" t="s">
        <v>402</v>
      </c>
      <c r="Q5" s="136"/>
      <c r="R5" s="160"/>
      <c r="S5" s="161"/>
      <c r="T5" s="135" t="s">
        <v>403</v>
      </c>
      <c r="U5" s="136"/>
      <c r="V5" s="158"/>
      <c r="W5" s="159"/>
      <c r="X5" s="135" t="s">
        <v>404</v>
      </c>
      <c r="Y5" s="136"/>
      <c r="Z5" s="158"/>
      <c r="AA5" s="159"/>
      <c r="AB5" s="135" t="s">
        <v>405</v>
      </c>
      <c r="AE5" s="1"/>
    </row>
    <row r="6" spans="2:31" x14ac:dyDescent="0.25">
      <c r="B6" s="139">
        <v>7</v>
      </c>
      <c r="C6" s="1">
        <v>2016</v>
      </c>
      <c r="D6" s="138" t="s">
        <v>231</v>
      </c>
      <c r="E6" s="1"/>
      <c r="F6" s="139">
        <v>0</v>
      </c>
      <c r="G6" s="1">
        <v>2016</v>
      </c>
      <c r="H6" s="138" t="s">
        <v>231</v>
      </c>
      <c r="I6" s="58"/>
      <c r="J6" s="139">
        <v>73</v>
      </c>
      <c r="K6" s="1">
        <v>2022</v>
      </c>
      <c r="L6" s="138" t="s">
        <v>51</v>
      </c>
      <c r="M6" s="58"/>
      <c r="N6" s="140">
        <v>10.166666666666666</v>
      </c>
      <c r="O6" s="1">
        <v>2023</v>
      </c>
      <c r="P6" s="138" t="s">
        <v>23</v>
      </c>
      <c r="Q6" s="58"/>
      <c r="R6" s="139">
        <v>4</v>
      </c>
      <c r="S6" s="1">
        <v>2023</v>
      </c>
      <c r="T6" s="138" t="s">
        <v>23</v>
      </c>
      <c r="U6" s="3"/>
      <c r="V6" s="141">
        <v>0.66666666666666663</v>
      </c>
      <c r="W6" s="1">
        <v>2023</v>
      </c>
      <c r="X6" s="138" t="s">
        <v>23</v>
      </c>
      <c r="Y6" s="117"/>
      <c r="Z6" s="140">
        <v>57</v>
      </c>
      <c r="AA6" s="114">
        <v>2023</v>
      </c>
      <c r="AB6" s="138" t="s">
        <v>23</v>
      </c>
      <c r="AC6" s="3"/>
      <c r="AD6" s="3"/>
      <c r="AE6" s="1"/>
    </row>
    <row r="7" spans="2:31" x14ac:dyDescent="0.25">
      <c r="B7" s="137">
        <v>7</v>
      </c>
      <c r="C7" s="1">
        <v>2012</v>
      </c>
      <c r="D7" s="138" t="s">
        <v>173</v>
      </c>
      <c r="E7" s="1"/>
      <c r="F7" s="137">
        <v>0</v>
      </c>
      <c r="G7" s="1">
        <v>2012</v>
      </c>
      <c r="H7" s="138" t="s">
        <v>173</v>
      </c>
      <c r="I7" s="58"/>
      <c r="J7" s="139">
        <v>70</v>
      </c>
      <c r="K7" s="1">
        <v>2017</v>
      </c>
      <c r="L7" s="138" t="s">
        <v>266</v>
      </c>
      <c r="M7" s="58"/>
      <c r="N7" s="140">
        <v>10</v>
      </c>
      <c r="O7" s="1">
        <v>2023</v>
      </c>
      <c r="P7" s="138" t="s">
        <v>81</v>
      </c>
      <c r="Q7" s="58"/>
      <c r="R7" s="139">
        <v>8</v>
      </c>
      <c r="S7" s="1">
        <v>2017</v>
      </c>
      <c r="T7" s="138" t="s">
        <v>320</v>
      </c>
      <c r="U7" s="3"/>
      <c r="V7" s="141">
        <v>1.125</v>
      </c>
      <c r="W7" s="1">
        <v>2018</v>
      </c>
      <c r="X7" s="138" t="s">
        <v>110</v>
      </c>
      <c r="Y7" s="21"/>
      <c r="Z7" s="142">
        <v>48</v>
      </c>
      <c r="AA7" s="143">
        <v>2022</v>
      </c>
      <c r="AB7" s="138" t="s">
        <v>51</v>
      </c>
      <c r="AC7" s="3"/>
      <c r="AD7" s="3"/>
      <c r="AE7" s="1"/>
    </row>
    <row r="8" spans="2:31" x14ac:dyDescent="0.25">
      <c r="B8" s="137">
        <v>7</v>
      </c>
      <c r="C8" s="1">
        <v>2011</v>
      </c>
      <c r="D8" s="138" t="s">
        <v>173</v>
      </c>
      <c r="E8" s="1"/>
      <c r="F8" s="137">
        <v>0</v>
      </c>
      <c r="G8" s="1">
        <v>2011</v>
      </c>
      <c r="H8" s="138" t="s">
        <v>173</v>
      </c>
      <c r="I8" s="58"/>
      <c r="J8" s="139">
        <v>61</v>
      </c>
      <c r="K8" s="1">
        <v>2023</v>
      </c>
      <c r="L8" s="138" t="s">
        <v>23</v>
      </c>
      <c r="M8" s="58"/>
      <c r="N8" s="140">
        <v>9.3333333333333339</v>
      </c>
      <c r="O8" s="1">
        <v>2018</v>
      </c>
      <c r="P8" s="138" t="s">
        <v>49</v>
      </c>
      <c r="Q8" s="58"/>
      <c r="R8" s="137">
        <v>8</v>
      </c>
      <c r="S8" s="1">
        <v>2005</v>
      </c>
      <c r="T8" s="138" t="s">
        <v>235</v>
      </c>
      <c r="U8" s="19"/>
      <c r="V8" s="141">
        <v>1.2857142857142858</v>
      </c>
      <c r="W8" s="1">
        <v>2011</v>
      </c>
      <c r="X8" s="138" t="s">
        <v>173</v>
      </c>
      <c r="Y8" s="21"/>
      <c r="Z8" s="142">
        <v>37</v>
      </c>
      <c r="AA8" s="143">
        <v>2012</v>
      </c>
      <c r="AB8" s="138" t="s">
        <v>173</v>
      </c>
      <c r="AC8" s="3"/>
      <c r="AD8" s="3"/>
    </row>
    <row r="9" spans="2:31" x14ac:dyDescent="0.25">
      <c r="B9" s="137">
        <v>7</v>
      </c>
      <c r="C9" s="1">
        <v>2010</v>
      </c>
      <c r="D9" s="138" t="s">
        <v>173</v>
      </c>
      <c r="E9" s="1"/>
      <c r="F9" s="137">
        <v>0</v>
      </c>
      <c r="G9" s="1">
        <v>2010</v>
      </c>
      <c r="H9" s="138" t="s">
        <v>173</v>
      </c>
      <c r="I9" s="58"/>
      <c r="J9" s="139">
        <v>60</v>
      </c>
      <c r="K9" s="1">
        <v>2022</v>
      </c>
      <c r="L9" s="138" t="s">
        <v>23</v>
      </c>
      <c r="M9" s="58"/>
      <c r="N9" s="140">
        <v>9.125</v>
      </c>
      <c r="O9" s="1">
        <v>2022</v>
      </c>
      <c r="P9" s="138" t="s">
        <v>51</v>
      </c>
      <c r="Q9" s="58"/>
      <c r="R9" s="137">
        <v>9</v>
      </c>
      <c r="S9" s="1">
        <v>2011</v>
      </c>
      <c r="T9" s="138" t="s">
        <v>173</v>
      </c>
      <c r="U9" s="19"/>
      <c r="V9" s="140">
        <v>1.4285714285714286</v>
      </c>
      <c r="W9" s="1">
        <v>2010</v>
      </c>
      <c r="X9" s="138" t="s">
        <v>173</v>
      </c>
      <c r="Y9" s="21"/>
      <c r="Z9" s="142">
        <v>31</v>
      </c>
      <c r="AA9" s="114">
        <v>2018</v>
      </c>
      <c r="AB9" s="138" t="s">
        <v>110</v>
      </c>
      <c r="AC9" s="3"/>
      <c r="AD9" s="3"/>
    </row>
    <row r="10" spans="2:31" x14ac:dyDescent="0.25">
      <c r="B10" s="137">
        <v>7</v>
      </c>
      <c r="C10" s="1">
        <v>2013</v>
      </c>
      <c r="D10" s="138" t="s">
        <v>148</v>
      </c>
      <c r="E10" s="1"/>
      <c r="F10" s="139">
        <v>0</v>
      </c>
      <c r="G10" s="1">
        <v>2023</v>
      </c>
      <c r="H10" s="138" t="s">
        <v>23</v>
      </c>
      <c r="I10" s="58"/>
      <c r="J10" s="139">
        <v>59</v>
      </c>
      <c r="K10" s="1">
        <v>2017</v>
      </c>
      <c r="L10" s="138" t="s">
        <v>110</v>
      </c>
      <c r="M10" s="58"/>
      <c r="N10" s="140">
        <v>8.75</v>
      </c>
      <c r="O10" s="1">
        <v>2017</v>
      </c>
      <c r="P10" s="138" t="s">
        <v>266</v>
      </c>
      <c r="Q10" s="58"/>
      <c r="R10" s="137">
        <v>9</v>
      </c>
      <c r="S10" s="1">
        <v>2018</v>
      </c>
      <c r="T10" s="138" t="s">
        <v>110</v>
      </c>
      <c r="U10" s="19"/>
      <c r="V10" s="140">
        <v>1.5</v>
      </c>
      <c r="W10" s="1">
        <v>2004</v>
      </c>
      <c r="X10" s="138" t="s">
        <v>167</v>
      </c>
      <c r="Y10" s="21"/>
      <c r="Z10" s="142">
        <v>31</v>
      </c>
      <c r="AA10" s="114">
        <v>2011</v>
      </c>
      <c r="AB10" s="138" t="s">
        <v>173</v>
      </c>
      <c r="AC10" s="3"/>
      <c r="AD10" s="3"/>
    </row>
    <row r="11" spans="2:31" x14ac:dyDescent="0.25">
      <c r="B11" s="137">
        <v>7</v>
      </c>
      <c r="C11" s="1">
        <v>2018</v>
      </c>
      <c r="D11" s="138" t="s">
        <v>110</v>
      </c>
      <c r="E11" s="1"/>
      <c r="F11" s="137">
        <v>1</v>
      </c>
      <c r="G11" s="1">
        <v>2013</v>
      </c>
      <c r="H11" s="138" t="s">
        <v>148</v>
      </c>
      <c r="I11" s="58"/>
      <c r="J11" s="139">
        <v>56</v>
      </c>
      <c r="K11" s="1">
        <v>2018</v>
      </c>
      <c r="L11" s="138" t="s">
        <v>49</v>
      </c>
      <c r="M11" s="58"/>
      <c r="N11" s="140">
        <v>8.75</v>
      </c>
      <c r="O11" s="1">
        <v>2014</v>
      </c>
      <c r="P11" s="138" t="s">
        <v>228</v>
      </c>
      <c r="Q11" s="58"/>
      <c r="R11" s="137">
        <v>9</v>
      </c>
      <c r="S11" s="1">
        <v>2004</v>
      </c>
      <c r="T11" s="138" t="s">
        <v>167</v>
      </c>
      <c r="U11" s="19"/>
      <c r="V11" s="140">
        <v>1.5714285714285714</v>
      </c>
      <c r="W11" s="1">
        <v>2016</v>
      </c>
      <c r="X11" s="138" t="s">
        <v>231</v>
      </c>
      <c r="Y11" s="21"/>
      <c r="Z11" s="142">
        <v>31</v>
      </c>
      <c r="AA11" s="114">
        <v>2010</v>
      </c>
      <c r="AB11" s="138" t="s">
        <v>173</v>
      </c>
      <c r="AC11" s="3"/>
      <c r="AD11" s="3"/>
    </row>
    <row r="12" spans="2:31" x14ac:dyDescent="0.25">
      <c r="B12" s="137">
        <v>7</v>
      </c>
      <c r="C12" s="1">
        <v>2017</v>
      </c>
      <c r="D12" s="138" t="s">
        <v>110</v>
      </c>
      <c r="E12" s="1"/>
      <c r="F12" s="137">
        <v>1</v>
      </c>
      <c r="G12" s="1">
        <v>2018</v>
      </c>
      <c r="H12" s="138" t="s">
        <v>110</v>
      </c>
      <c r="I12" s="58"/>
      <c r="J12" s="139">
        <v>55</v>
      </c>
      <c r="K12" s="1">
        <v>2024</v>
      </c>
      <c r="L12" s="138" t="s">
        <v>145</v>
      </c>
      <c r="M12" s="58"/>
      <c r="N12" s="140">
        <v>8.5714285714285712</v>
      </c>
      <c r="O12" s="1">
        <v>2022</v>
      </c>
      <c r="P12" s="138" t="s">
        <v>23</v>
      </c>
      <c r="Q12" s="58"/>
      <c r="R12" s="137">
        <v>9</v>
      </c>
      <c r="S12" s="1">
        <v>2004</v>
      </c>
      <c r="T12" s="138" t="s">
        <v>301</v>
      </c>
      <c r="U12" s="19"/>
      <c r="V12" s="142">
        <v>1.6</v>
      </c>
      <c r="W12" s="1">
        <v>2005</v>
      </c>
      <c r="X12" s="138" t="s">
        <v>235</v>
      </c>
      <c r="Y12" s="117"/>
      <c r="Z12" s="140">
        <v>30</v>
      </c>
      <c r="AA12" s="143">
        <v>2011</v>
      </c>
      <c r="AB12" s="138" t="s">
        <v>148</v>
      </c>
      <c r="AC12" s="3"/>
      <c r="AD12" s="3"/>
    </row>
    <row r="13" spans="2:31" x14ac:dyDescent="0.25">
      <c r="B13" s="137">
        <v>7</v>
      </c>
      <c r="C13" s="1">
        <v>2009</v>
      </c>
      <c r="D13" s="138" t="s">
        <v>173</v>
      </c>
      <c r="E13" s="1"/>
      <c r="F13" s="137">
        <v>1</v>
      </c>
      <c r="G13" s="1">
        <v>2017</v>
      </c>
      <c r="H13" s="138" t="s">
        <v>110</v>
      </c>
      <c r="I13" s="58"/>
      <c r="J13" s="139">
        <v>55</v>
      </c>
      <c r="K13" s="1">
        <v>2011</v>
      </c>
      <c r="L13" s="138" t="s">
        <v>148</v>
      </c>
      <c r="M13" s="58"/>
      <c r="N13" s="142">
        <v>8.1999999999999993</v>
      </c>
      <c r="O13" s="1">
        <v>2023</v>
      </c>
      <c r="P13" s="138" t="s">
        <v>150</v>
      </c>
      <c r="Q13" s="58"/>
      <c r="R13" s="139">
        <v>9</v>
      </c>
      <c r="S13" s="1">
        <v>2009</v>
      </c>
      <c r="T13" s="138" t="s">
        <v>208</v>
      </c>
      <c r="U13" s="3"/>
      <c r="V13" s="142">
        <v>1.625</v>
      </c>
      <c r="W13" s="1">
        <v>2012</v>
      </c>
      <c r="X13" s="138" t="s">
        <v>173</v>
      </c>
      <c r="Y13" s="21"/>
      <c r="Z13" s="142">
        <v>29</v>
      </c>
      <c r="AA13" s="143">
        <v>2022</v>
      </c>
      <c r="AB13" s="138" t="s">
        <v>23</v>
      </c>
      <c r="AC13" s="3"/>
      <c r="AD13" s="3"/>
    </row>
    <row r="14" spans="2:31" x14ac:dyDescent="0.25">
      <c r="B14" s="139">
        <v>6</v>
      </c>
      <c r="C14" s="1">
        <v>2023</v>
      </c>
      <c r="D14" s="138" t="s">
        <v>23</v>
      </c>
      <c r="E14" s="1"/>
      <c r="F14" s="137">
        <v>1</v>
      </c>
      <c r="G14" s="1">
        <v>2009</v>
      </c>
      <c r="H14" s="138" t="s">
        <v>173</v>
      </c>
      <c r="I14" s="58"/>
      <c r="J14" s="139">
        <v>52</v>
      </c>
      <c r="K14" s="1">
        <v>2005</v>
      </c>
      <c r="L14" s="138" t="s">
        <v>152</v>
      </c>
      <c r="M14" s="58"/>
      <c r="N14" s="140">
        <v>8</v>
      </c>
      <c r="O14" s="1">
        <v>2017</v>
      </c>
      <c r="P14" s="138" t="s">
        <v>278</v>
      </c>
      <c r="Q14" s="58"/>
      <c r="R14" s="139">
        <v>9</v>
      </c>
      <c r="S14" s="1">
        <v>2016</v>
      </c>
      <c r="T14" s="138" t="s">
        <v>266</v>
      </c>
      <c r="U14" s="19"/>
      <c r="V14" s="142">
        <v>1.7142857142857142</v>
      </c>
      <c r="W14" s="1">
        <v>2014</v>
      </c>
      <c r="X14" s="138" t="s">
        <v>358</v>
      </c>
      <c r="Y14" s="21"/>
      <c r="Z14" s="142">
        <v>29</v>
      </c>
      <c r="AA14" s="143">
        <v>2018</v>
      </c>
      <c r="AB14" s="138" t="s">
        <v>49</v>
      </c>
      <c r="AC14" s="3"/>
      <c r="AD14" s="3"/>
    </row>
    <row r="15" spans="2:31" x14ac:dyDescent="0.25">
      <c r="B15" s="139">
        <v>6</v>
      </c>
      <c r="C15" s="1">
        <v>2024</v>
      </c>
      <c r="D15" s="138" t="s">
        <v>145</v>
      </c>
      <c r="E15" s="1"/>
      <c r="F15" s="139">
        <v>1</v>
      </c>
      <c r="G15" s="1">
        <v>2024</v>
      </c>
      <c r="H15" s="138" t="s">
        <v>145</v>
      </c>
      <c r="I15" s="58"/>
      <c r="J15" s="139">
        <v>50</v>
      </c>
      <c r="K15" s="1">
        <v>2012</v>
      </c>
      <c r="L15" s="138" t="s">
        <v>173</v>
      </c>
      <c r="M15" s="58"/>
      <c r="N15" s="140">
        <v>7.8571428571428568</v>
      </c>
      <c r="O15" s="1">
        <v>2024</v>
      </c>
      <c r="P15" s="138" t="s">
        <v>145</v>
      </c>
      <c r="Q15" s="58"/>
      <c r="R15" s="137">
        <v>9</v>
      </c>
      <c r="S15" s="1">
        <v>2017</v>
      </c>
      <c r="T15" s="138" t="s">
        <v>23</v>
      </c>
      <c r="U15" s="19"/>
      <c r="V15" s="142">
        <v>1.75</v>
      </c>
      <c r="W15" s="1">
        <v>2019</v>
      </c>
      <c r="X15" s="138" t="s">
        <v>57</v>
      </c>
      <c r="Y15" s="21"/>
      <c r="Z15" s="142">
        <v>27</v>
      </c>
      <c r="AA15" s="143">
        <v>2016</v>
      </c>
      <c r="AB15" s="138" t="s">
        <v>231</v>
      </c>
      <c r="AC15" s="3"/>
      <c r="AD15" s="3"/>
    </row>
    <row r="16" spans="2:31" x14ac:dyDescent="0.25">
      <c r="B16" s="137">
        <v>6</v>
      </c>
      <c r="C16" s="1">
        <v>2004</v>
      </c>
      <c r="D16" s="138" t="s">
        <v>81</v>
      </c>
      <c r="E16" s="1"/>
      <c r="F16" s="137">
        <v>1</v>
      </c>
      <c r="G16" s="1">
        <v>2004</v>
      </c>
      <c r="H16" s="138" t="s">
        <v>81</v>
      </c>
      <c r="I16" s="58"/>
      <c r="J16" s="99"/>
      <c r="K16" s="31"/>
      <c r="L16" s="156"/>
      <c r="M16" s="58"/>
      <c r="N16" s="140">
        <v>7.8571428571428568</v>
      </c>
      <c r="O16" s="1">
        <v>2011</v>
      </c>
      <c r="P16" s="138" t="s">
        <v>148</v>
      </c>
      <c r="Q16" s="58"/>
      <c r="R16" s="99"/>
      <c r="S16" s="31"/>
      <c r="T16" s="156"/>
      <c r="U16" s="19"/>
      <c r="V16" s="100"/>
      <c r="W16" s="31"/>
      <c r="X16" s="156"/>
      <c r="Y16" s="21"/>
      <c r="Z16" s="142">
        <v>27</v>
      </c>
      <c r="AA16" s="143">
        <v>2014</v>
      </c>
      <c r="AB16" s="138" t="s">
        <v>358</v>
      </c>
      <c r="AC16" s="3"/>
      <c r="AD16" s="3"/>
    </row>
    <row r="17" spans="2:31" x14ac:dyDescent="0.25">
      <c r="B17" s="139">
        <v>6</v>
      </c>
      <c r="C17" s="1">
        <v>2019</v>
      </c>
      <c r="D17" s="138" t="s">
        <v>51</v>
      </c>
      <c r="E17" s="1"/>
      <c r="F17" s="139">
        <v>1</v>
      </c>
      <c r="G17" s="1">
        <v>2019</v>
      </c>
      <c r="H17" s="138" t="s">
        <v>51</v>
      </c>
      <c r="I17" s="58"/>
      <c r="J17" s="19"/>
      <c r="K17" s="1"/>
      <c r="L17" s="58"/>
      <c r="M17" s="58"/>
      <c r="N17" s="157"/>
      <c r="O17" s="31"/>
      <c r="P17" s="156"/>
      <c r="Q17" s="58"/>
      <c r="R17" s="19"/>
      <c r="S17" s="1"/>
      <c r="T17" s="58"/>
      <c r="U17" s="19"/>
      <c r="V17" s="21"/>
      <c r="W17" s="1"/>
      <c r="X17" s="58"/>
      <c r="Y17" s="117"/>
      <c r="Z17" s="140">
        <v>27</v>
      </c>
      <c r="AA17" s="114">
        <v>2019</v>
      </c>
      <c r="AB17" s="138" t="s">
        <v>23</v>
      </c>
      <c r="AC17" s="3"/>
      <c r="AD17" s="3"/>
    </row>
    <row r="18" spans="2:31" x14ac:dyDescent="0.25">
      <c r="B18" s="137">
        <v>6</v>
      </c>
      <c r="C18" s="1">
        <v>2015</v>
      </c>
      <c r="D18" s="138" t="s">
        <v>358</v>
      </c>
      <c r="E18" s="1"/>
      <c r="F18" s="137">
        <v>1</v>
      </c>
      <c r="G18" s="1">
        <v>2015</v>
      </c>
      <c r="H18" s="138" t="s">
        <v>358</v>
      </c>
      <c r="I18" s="58"/>
      <c r="J18" s="3"/>
      <c r="K18" s="1"/>
      <c r="L18" s="58"/>
      <c r="M18" s="58"/>
      <c r="N18" s="117"/>
      <c r="O18" s="1"/>
      <c r="P18" s="58"/>
      <c r="Q18" s="58"/>
      <c r="R18" s="19"/>
      <c r="S18" s="1"/>
      <c r="T18" s="58"/>
      <c r="U18" s="19"/>
      <c r="V18" s="1"/>
      <c r="W18" s="146"/>
      <c r="X18" s="58"/>
      <c r="Y18" s="117"/>
      <c r="Z18" s="145">
        <v>27</v>
      </c>
      <c r="AA18" s="32">
        <v>2017</v>
      </c>
      <c r="AB18" s="144" t="s">
        <v>266</v>
      </c>
      <c r="AC18" s="3"/>
      <c r="AD18" s="3"/>
    </row>
    <row r="19" spans="2:31" x14ac:dyDescent="0.25">
      <c r="B19" s="137">
        <v>6</v>
      </c>
      <c r="C19" s="1">
        <v>2014</v>
      </c>
      <c r="D19" s="138" t="s">
        <v>358</v>
      </c>
      <c r="E19" s="1"/>
      <c r="F19" s="137">
        <v>1</v>
      </c>
      <c r="G19" s="1">
        <v>2014</v>
      </c>
      <c r="H19" s="138" t="s">
        <v>358</v>
      </c>
      <c r="I19" s="58"/>
      <c r="J19" s="3"/>
      <c r="K19" s="1"/>
      <c r="L19" s="58"/>
      <c r="M19" s="58"/>
      <c r="N19" s="147"/>
      <c r="O19" s="148"/>
      <c r="P19" s="58"/>
      <c r="Q19" s="58"/>
      <c r="R19" s="19"/>
      <c r="S19" s="1"/>
      <c r="T19" s="58"/>
      <c r="U19" s="19"/>
      <c r="V19" s="1"/>
      <c r="W19" s="146"/>
      <c r="X19" s="58"/>
      <c r="Y19" s="117"/>
      <c r="Z19" s="117"/>
      <c r="AA19" s="23"/>
      <c r="AB19" s="58"/>
      <c r="AC19" s="3"/>
      <c r="AD19" s="3"/>
    </row>
    <row r="20" spans="2:31" x14ac:dyDescent="0.25">
      <c r="B20" s="137">
        <v>6</v>
      </c>
      <c r="C20" s="1">
        <v>2005</v>
      </c>
      <c r="D20" s="138" t="s">
        <v>0</v>
      </c>
      <c r="E20" s="1"/>
      <c r="F20" s="137">
        <v>1</v>
      </c>
      <c r="G20" s="1">
        <v>2005</v>
      </c>
      <c r="H20" s="138" t="s">
        <v>0</v>
      </c>
      <c r="I20" s="58"/>
      <c r="J20" s="3"/>
      <c r="K20" s="1"/>
      <c r="L20" s="58"/>
      <c r="M20" s="58"/>
      <c r="N20" s="147"/>
      <c r="O20" s="148"/>
      <c r="P20" s="58"/>
      <c r="Q20" s="58"/>
      <c r="R20" s="19"/>
      <c r="S20" s="1"/>
      <c r="T20" s="58"/>
      <c r="U20" s="19"/>
      <c r="V20" s="1"/>
      <c r="W20" s="146"/>
      <c r="X20" s="58"/>
      <c r="Y20" s="117"/>
      <c r="Z20" s="117"/>
      <c r="AA20" s="23"/>
      <c r="AB20" s="58"/>
      <c r="AC20" s="3"/>
      <c r="AD20" s="3"/>
    </row>
    <row r="21" spans="2:31" x14ac:dyDescent="0.25">
      <c r="B21" s="139">
        <v>6</v>
      </c>
      <c r="C21" s="1">
        <v>2022</v>
      </c>
      <c r="D21" s="138" t="s">
        <v>23</v>
      </c>
      <c r="E21" s="1"/>
      <c r="F21" s="155">
        <v>1</v>
      </c>
      <c r="G21" s="32">
        <v>2022</v>
      </c>
      <c r="H21" s="144" t="s">
        <v>23</v>
      </c>
      <c r="I21" s="58"/>
      <c r="J21" s="3"/>
      <c r="K21" s="1"/>
      <c r="L21" s="58"/>
      <c r="M21" s="58"/>
      <c r="N21" s="147"/>
      <c r="O21" s="148"/>
      <c r="P21" s="58"/>
      <c r="Q21" s="58"/>
      <c r="R21" s="19"/>
      <c r="S21" s="1"/>
      <c r="T21" s="58"/>
      <c r="U21" s="19"/>
      <c r="V21" s="1"/>
      <c r="W21" s="146"/>
      <c r="X21" s="58"/>
      <c r="Y21" s="117"/>
      <c r="Z21" s="117"/>
      <c r="AA21" s="23"/>
      <c r="AB21" s="58"/>
      <c r="AC21" s="3"/>
      <c r="AD21" s="3"/>
    </row>
    <row r="22" spans="2:31" x14ac:dyDescent="0.25">
      <c r="B22" s="137">
        <v>6</v>
      </c>
      <c r="C22" s="1">
        <v>2017</v>
      </c>
      <c r="D22" s="138" t="s">
        <v>266</v>
      </c>
      <c r="E22" s="1"/>
      <c r="F22" s="1"/>
      <c r="G22" s="1"/>
      <c r="H22" s="58"/>
      <c r="I22" s="58"/>
      <c r="J22" s="3"/>
      <c r="K22" s="1"/>
      <c r="L22" s="58"/>
      <c r="M22" s="58"/>
      <c r="N22" s="147"/>
      <c r="O22" s="148"/>
      <c r="P22" s="58"/>
      <c r="Q22" s="58"/>
      <c r="R22" s="20"/>
      <c r="S22" s="20"/>
      <c r="T22" s="58"/>
      <c r="U22" s="19"/>
      <c r="V22" s="1"/>
      <c r="W22" s="146"/>
      <c r="X22" s="58"/>
      <c r="Y22" s="117"/>
      <c r="Z22" s="117"/>
      <c r="AA22" s="23"/>
      <c r="AB22" s="58"/>
      <c r="AC22" s="3"/>
      <c r="AD22" s="3"/>
    </row>
    <row r="23" spans="2:31" x14ac:dyDescent="0.25">
      <c r="B23" s="139">
        <v>6</v>
      </c>
      <c r="C23" s="1">
        <v>2009</v>
      </c>
      <c r="D23" s="138" t="s">
        <v>278</v>
      </c>
      <c r="E23" s="1"/>
      <c r="F23" s="1"/>
      <c r="G23" s="1"/>
      <c r="J23" s="3"/>
      <c r="K23" s="1"/>
      <c r="L23" s="1"/>
      <c r="M23" s="1"/>
      <c r="N23" s="1"/>
      <c r="O23" s="1"/>
      <c r="P23" s="58"/>
      <c r="Q23" s="58"/>
      <c r="R23" s="1"/>
      <c r="S23" s="1"/>
      <c r="T23" s="58"/>
      <c r="U23" s="19"/>
      <c r="V23" s="1"/>
      <c r="W23" s="1"/>
      <c r="Y23" s="58"/>
      <c r="Z23" s="58"/>
      <c r="AA23" s="1"/>
      <c r="AB23" s="58"/>
      <c r="AC23" s="3"/>
      <c r="AD23" s="3"/>
    </row>
    <row r="24" spans="2:31" x14ac:dyDescent="0.25">
      <c r="B24" s="137">
        <v>6</v>
      </c>
      <c r="C24" s="1">
        <v>2014</v>
      </c>
      <c r="D24" s="138" t="s">
        <v>266</v>
      </c>
      <c r="E24" s="1"/>
      <c r="F24" s="1"/>
      <c r="G24" s="58"/>
      <c r="J24" s="3"/>
      <c r="K24" s="1"/>
      <c r="L24" s="1"/>
      <c r="M24" s="1"/>
      <c r="N24" s="1"/>
      <c r="O24" s="1"/>
      <c r="P24" s="58"/>
      <c r="Q24" s="58"/>
      <c r="R24" s="1"/>
      <c r="S24" s="1"/>
      <c r="T24" s="58"/>
      <c r="U24" s="19"/>
      <c r="V24" s="149"/>
      <c r="W24" s="149"/>
      <c r="X24" s="58"/>
      <c r="Y24" s="58"/>
      <c r="Z24" s="58"/>
      <c r="AA24" s="1"/>
      <c r="AB24" s="58"/>
      <c r="AC24" s="3"/>
      <c r="AD24" s="3"/>
    </row>
    <row r="25" spans="2:31" x14ac:dyDescent="0.25">
      <c r="B25" s="139">
        <v>6</v>
      </c>
      <c r="C25" s="1">
        <v>2022</v>
      </c>
      <c r="D25" s="138" t="s">
        <v>51</v>
      </c>
      <c r="E25" s="1"/>
      <c r="F25" s="1"/>
      <c r="G25" s="58"/>
      <c r="J25" s="3"/>
      <c r="K25" s="1"/>
      <c r="L25" s="1"/>
      <c r="M25" s="1"/>
      <c r="N25" s="1"/>
      <c r="O25" s="1"/>
      <c r="P25" s="58"/>
      <c r="Q25" s="58"/>
      <c r="R25" s="1"/>
      <c r="S25" s="1"/>
      <c r="T25" s="58"/>
      <c r="U25" s="19"/>
      <c r="AA25" s="1"/>
    </row>
    <row r="26" spans="2:31" x14ac:dyDescent="0.25">
      <c r="B26" s="137">
        <v>6</v>
      </c>
      <c r="C26" s="1">
        <v>2012</v>
      </c>
      <c r="D26" s="138" t="s">
        <v>232</v>
      </c>
      <c r="E26" s="1"/>
      <c r="F26" s="1"/>
      <c r="G26" s="58"/>
      <c r="H26" s="1"/>
      <c r="I26" s="1"/>
      <c r="J26" s="1"/>
      <c r="K26" s="1"/>
      <c r="N26" s="149"/>
      <c r="O26" s="149"/>
      <c r="P26" s="58"/>
      <c r="Q26" s="58"/>
      <c r="R26" s="1"/>
      <c r="S26" s="1"/>
      <c r="T26" s="1"/>
      <c r="AA26" s="1"/>
    </row>
    <row r="27" spans="2:31" x14ac:dyDescent="0.25">
      <c r="B27" s="81">
        <v>6</v>
      </c>
      <c r="C27" s="32">
        <v>2019</v>
      </c>
      <c r="D27" s="144" t="s">
        <v>57</v>
      </c>
      <c r="E27" s="1"/>
      <c r="F27" s="1"/>
      <c r="G27" s="58"/>
      <c r="H27" s="146"/>
      <c r="I27" s="146"/>
      <c r="J27" s="58"/>
      <c r="K27" s="58"/>
      <c r="L27" s="18"/>
      <c r="M27" s="18"/>
      <c r="N27" s="18"/>
      <c r="O27" s="18"/>
      <c r="P27" s="58"/>
      <c r="Q27" s="58"/>
      <c r="R27" s="1"/>
      <c r="S27" s="1"/>
      <c r="T27" s="1"/>
      <c r="AA27" s="1"/>
    </row>
    <row r="28" spans="2:31" ht="21" x14ac:dyDescent="0.35">
      <c r="C28" s="1"/>
      <c r="D28" s="1"/>
      <c r="E28" s="1"/>
      <c r="F28" s="1"/>
      <c r="G28" s="1"/>
      <c r="H28" s="57" t="s">
        <v>406</v>
      </c>
      <c r="I28" s="1"/>
      <c r="J28" s="1"/>
      <c r="L28" s="1"/>
      <c r="M28" s="1"/>
      <c r="P28" s="111" t="s">
        <v>407</v>
      </c>
      <c r="Q28" s="111"/>
      <c r="R28" s="1"/>
      <c r="S28" s="1"/>
      <c r="T28" s="1"/>
      <c r="AA28" s="1"/>
    </row>
    <row r="29" spans="2:31" x14ac:dyDescent="0.25">
      <c r="C29" s="1"/>
      <c r="D29" s="1"/>
      <c r="E29" s="1"/>
      <c r="F29" s="1"/>
      <c r="G29" s="1"/>
      <c r="H29" s="1"/>
      <c r="I29" s="57"/>
      <c r="J29" s="1"/>
      <c r="K29" s="1"/>
      <c r="L29" s="1"/>
      <c r="M29" s="1"/>
      <c r="P29" s="3" t="s">
        <v>408</v>
      </c>
      <c r="Q29" s="3"/>
      <c r="R29" s="1"/>
      <c r="S29" s="1"/>
      <c r="T29" s="1"/>
      <c r="AA29" s="1"/>
    </row>
    <row r="30" spans="2:3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R30" s="1"/>
      <c r="S30" s="1"/>
      <c r="T30" s="1"/>
      <c r="AA30" s="1"/>
    </row>
    <row r="31" spans="2:31" x14ac:dyDescent="0.25">
      <c r="C31" s="77"/>
      <c r="D31" s="163" t="s">
        <v>310</v>
      </c>
      <c r="E31" s="78"/>
      <c r="F31" s="162"/>
      <c r="G31" s="77"/>
      <c r="H31" s="150" t="s">
        <v>159</v>
      </c>
      <c r="I31" s="1"/>
      <c r="J31" s="162"/>
      <c r="K31" s="77"/>
      <c r="L31" s="150" t="s">
        <v>156</v>
      </c>
      <c r="M31" s="1"/>
      <c r="N31" s="162"/>
      <c r="O31" s="77"/>
      <c r="P31" s="167" t="s">
        <v>401</v>
      </c>
      <c r="Q31" s="78"/>
      <c r="R31" s="1"/>
      <c r="S31" s="77"/>
      <c r="T31" s="150" t="s">
        <v>402</v>
      </c>
      <c r="V31" s="1"/>
      <c r="W31" s="118"/>
      <c r="X31" s="150" t="s">
        <v>403</v>
      </c>
      <c r="AA31" s="77"/>
      <c r="AB31" s="150" t="s">
        <v>404</v>
      </c>
      <c r="AD31" s="118"/>
      <c r="AE31" s="150" t="s">
        <v>405</v>
      </c>
    </row>
    <row r="32" spans="2:31" x14ac:dyDescent="0.25">
      <c r="C32" s="151">
        <v>85</v>
      </c>
      <c r="D32" s="58" t="s">
        <v>23</v>
      </c>
      <c r="E32" s="80"/>
      <c r="F32" s="114"/>
      <c r="G32" s="164">
        <v>66</v>
      </c>
      <c r="H32" s="138" t="s">
        <v>23</v>
      </c>
      <c r="I32" s="1"/>
      <c r="J32" s="114"/>
      <c r="K32" s="164">
        <v>10</v>
      </c>
      <c r="L32" s="138" t="s">
        <v>235</v>
      </c>
      <c r="M32" s="1"/>
      <c r="O32" s="151">
        <v>492</v>
      </c>
      <c r="P32" s="58" t="s">
        <v>23</v>
      </c>
      <c r="Q32" s="80"/>
      <c r="R32" s="23"/>
      <c r="S32" s="168">
        <v>5.9</v>
      </c>
      <c r="T32" s="138" t="s">
        <v>148</v>
      </c>
      <c r="V32" s="114"/>
      <c r="W32" s="164">
        <v>71</v>
      </c>
      <c r="X32" s="152" t="s">
        <v>235</v>
      </c>
      <c r="Z32" s="23"/>
      <c r="AA32" s="168">
        <v>2.6470588235294117</v>
      </c>
      <c r="AB32" s="138" t="s">
        <v>23</v>
      </c>
      <c r="AD32" s="151">
        <v>267</v>
      </c>
      <c r="AE32" s="138" t="s">
        <v>23</v>
      </c>
    </row>
    <row r="33" spans="3:31" x14ac:dyDescent="0.25">
      <c r="C33" s="151">
        <v>81</v>
      </c>
      <c r="D33" s="58" t="s">
        <v>110</v>
      </c>
      <c r="E33" s="80"/>
      <c r="F33" s="114"/>
      <c r="G33" s="164">
        <v>57</v>
      </c>
      <c r="H33" s="138" t="s">
        <v>110</v>
      </c>
      <c r="I33" s="1"/>
      <c r="J33" s="114"/>
      <c r="K33" s="164">
        <v>12</v>
      </c>
      <c r="L33" s="138" t="s">
        <v>227</v>
      </c>
      <c r="M33" s="1"/>
      <c r="O33" s="151">
        <v>411</v>
      </c>
      <c r="P33" s="58" t="s">
        <v>110</v>
      </c>
      <c r="Q33" s="80"/>
      <c r="R33" s="23"/>
      <c r="S33" s="168">
        <v>5.7882352941176469</v>
      </c>
      <c r="T33" s="138" t="s">
        <v>23</v>
      </c>
      <c r="V33" s="114"/>
      <c r="W33" s="164">
        <v>118</v>
      </c>
      <c r="X33" s="138" t="s">
        <v>227</v>
      </c>
      <c r="Z33" s="23"/>
      <c r="AA33" s="168">
        <v>3.2098765432098766</v>
      </c>
      <c r="AB33" s="170" t="s">
        <v>110</v>
      </c>
      <c r="AD33" s="151">
        <v>151</v>
      </c>
      <c r="AE33" s="138" t="s">
        <v>110</v>
      </c>
    </row>
    <row r="34" spans="3:31" x14ac:dyDescent="0.25">
      <c r="C34" s="151">
        <v>78</v>
      </c>
      <c r="D34" s="58" t="s">
        <v>81</v>
      </c>
      <c r="E34" s="80"/>
      <c r="F34" s="114"/>
      <c r="G34" s="164">
        <v>47</v>
      </c>
      <c r="H34" s="138" t="s">
        <v>81</v>
      </c>
      <c r="I34" s="1"/>
      <c r="J34" s="114"/>
      <c r="K34" s="164">
        <v>14</v>
      </c>
      <c r="L34" s="138" t="s">
        <v>264</v>
      </c>
      <c r="M34" s="1"/>
      <c r="O34" s="151">
        <v>407</v>
      </c>
      <c r="P34" s="58" t="s">
        <v>81</v>
      </c>
      <c r="Q34" s="80"/>
      <c r="R34" s="23"/>
      <c r="S34" s="168">
        <v>5.3650793650793647</v>
      </c>
      <c r="T34" s="138" t="s">
        <v>147</v>
      </c>
      <c r="V34" s="114"/>
      <c r="W34" s="164">
        <v>119</v>
      </c>
      <c r="X34" s="138" t="s">
        <v>264</v>
      </c>
      <c r="Z34" s="23"/>
      <c r="AA34" s="168">
        <v>3.3809523809523809</v>
      </c>
      <c r="AB34" s="170" t="s">
        <v>235</v>
      </c>
      <c r="AD34" s="151">
        <v>129</v>
      </c>
      <c r="AE34" s="138" t="s">
        <v>148</v>
      </c>
    </row>
    <row r="35" spans="3:31" x14ac:dyDescent="0.25">
      <c r="C35" s="151">
        <v>63</v>
      </c>
      <c r="D35" s="58" t="s">
        <v>148</v>
      </c>
      <c r="E35" s="80"/>
      <c r="F35" s="114"/>
      <c r="G35" s="164">
        <v>44</v>
      </c>
      <c r="H35" s="138" t="s">
        <v>148</v>
      </c>
      <c r="I35" s="1"/>
      <c r="J35" s="114"/>
      <c r="K35" s="164">
        <v>19</v>
      </c>
      <c r="L35" s="138" t="s">
        <v>23</v>
      </c>
      <c r="M35" s="1"/>
      <c r="O35" s="151">
        <v>369</v>
      </c>
      <c r="P35" s="58" t="s">
        <v>148</v>
      </c>
      <c r="Q35" s="80"/>
      <c r="R35" s="23"/>
      <c r="S35" s="168">
        <v>5.3518518518518521</v>
      </c>
      <c r="T35" s="138" t="s">
        <v>275</v>
      </c>
      <c r="V35" s="114"/>
      <c r="W35" s="164">
        <v>177</v>
      </c>
      <c r="X35" s="138" t="s">
        <v>151</v>
      </c>
      <c r="Z35" s="23"/>
      <c r="AA35" s="168">
        <v>3.8</v>
      </c>
      <c r="AB35" s="138" t="s">
        <v>148</v>
      </c>
      <c r="AD35" s="151">
        <v>72</v>
      </c>
      <c r="AE35" s="138" t="s">
        <v>52</v>
      </c>
    </row>
    <row r="36" spans="3:31" x14ac:dyDescent="0.25">
      <c r="C36" s="151">
        <v>71</v>
      </c>
      <c r="D36" s="58" t="s">
        <v>237</v>
      </c>
      <c r="E36" s="80"/>
      <c r="F36" s="114"/>
      <c r="G36" s="164">
        <v>40</v>
      </c>
      <c r="H36" s="138" t="s">
        <v>237</v>
      </c>
      <c r="I36" s="1"/>
      <c r="J36" s="114"/>
      <c r="K36" s="164">
        <v>19</v>
      </c>
      <c r="L36" s="138" t="s">
        <v>148</v>
      </c>
      <c r="M36" s="1"/>
      <c r="O36" s="151">
        <v>363</v>
      </c>
      <c r="P36" s="58" t="s">
        <v>237</v>
      </c>
      <c r="Q36" s="80"/>
      <c r="R36" s="23"/>
      <c r="S36" s="168">
        <v>5.3384615384615381</v>
      </c>
      <c r="T36" s="138" t="s">
        <v>52</v>
      </c>
      <c r="V36" s="114"/>
      <c r="W36" s="164">
        <v>189</v>
      </c>
      <c r="X36" s="138" t="s">
        <v>356</v>
      </c>
      <c r="Z36" s="23"/>
      <c r="AA36" s="168">
        <v>4.2222222222222223</v>
      </c>
      <c r="AB36" s="138" t="s">
        <v>275</v>
      </c>
      <c r="AD36" s="151">
        <v>71</v>
      </c>
      <c r="AE36" s="138" t="s">
        <v>81</v>
      </c>
    </row>
    <row r="37" spans="3:31" x14ac:dyDescent="0.25">
      <c r="C37" s="151">
        <v>65</v>
      </c>
      <c r="D37" s="58" t="s">
        <v>52</v>
      </c>
      <c r="E37" s="80"/>
      <c r="F37" s="114"/>
      <c r="G37" s="164">
        <v>37</v>
      </c>
      <c r="H37" s="138" t="s">
        <v>52</v>
      </c>
      <c r="I37" s="1"/>
      <c r="J37" s="114"/>
      <c r="K37" s="164">
        <v>20</v>
      </c>
      <c r="L37" s="138" t="s">
        <v>58</v>
      </c>
      <c r="M37" s="1"/>
      <c r="O37" s="151">
        <v>347</v>
      </c>
      <c r="P37" s="58" t="s">
        <v>52</v>
      </c>
      <c r="Q37" s="80"/>
      <c r="R37" s="23"/>
      <c r="S37" s="168">
        <v>5.2407407407407405</v>
      </c>
      <c r="T37" s="138" t="s">
        <v>49</v>
      </c>
      <c r="V37" s="114"/>
      <c r="W37" s="164">
        <v>198</v>
      </c>
      <c r="X37" s="138" t="s">
        <v>58</v>
      </c>
      <c r="Z37" s="23"/>
      <c r="AA37" s="168">
        <v>4.2307692307692308</v>
      </c>
      <c r="AB37" s="138" t="s">
        <v>52</v>
      </c>
      <c r="AD37" s="151">
        <v>61</v>
      </c>
      <c r="AE37" s="138" t="s">
        <v>275</v>
      </c>
    </row>
    <row r="38" spans="3:31" x14ac:dyDescent="0.25">
      <c r="C38" s="151">
        <v>63</v>
      </c>
      <c r="D38" s="58" t="s">
        <v>147</v>
      </c>
      <c r="E38" s="80"/>
      <c r="F38" s="114"/>
      <c r="G38" s="164">
        <v>31</v>
      </c>
      <c r="H38" s="138" t="s">
        <v>147</v>
      </c>
      <c r="I38" s="1"/>
      <c r="J38" s="114"/>
      <c r="K38" s="164">
        <v>22</v>
      </c>
      <c r="L38" s="138" t="s">
        <v>356</v>
      </c>
      <c r="M38" s="1"/>
      <c r="O38" s="151">
        <v>338</v>
      </c>
      <c r="P38" s="58" t="s">
        <v>147</v>
      </c>
      <c r="Q38" s="80"/>
      <c r="R38" s="23"/>
      <c r="S38" s="168">
        <v>5.2179487179487181</v>
      </c>
      <c r="T38" s="138" t="s">
        <v>81</v>
      </c>
      <c r="V38" s="114"/>
      <c r="W38" s="164">
        <v>225</v>
      </c>
      <c r="X38" s="138" t="s">
        <v>23</v>
      </c>
      <c r="Z38" s="23"/>
      <c r="AA38" s="168">
        <v>4.3076923076923075</v>
      </c>
      <c r="AB38" s="138" t="s">
        <v>81</v>
      </c>
      <c r="AD38" s="151">
        <v>47</v>
      </c>
      <c r="AE38" s="138" t="s">
        <v>237</v>
      </c>
    </row>
    <row r="39" spans="3:31" x14ac:dyDescent="0.25">
      <c r="C39" s="151">
        <v>54</v>
      </c>
      <c r="D39" s="58" t="s">
        <v>275</v>
      </c>
      <c r="E39" s="80"/>
      <c r="F39" s="114"/>
      <c r="G39" s="164">
        <v>31</v>
      </c>
      <c r="H39" s="138" t="s">
        <v>275</v>
      </c>
      <c r="I39" s="1"/>
      <c r="J39" s="114"/>
      <c r="K39" s="164">
        <v>23</v>
      </c>
      <c r="L39" s="138" t="s">
        <v>275</v>
      </c>
      <c r="M39" s="1"/>
      <c r="O39" s="151">
        <v>297</v>
      </c>
      <c r="P39" s="58" t="s">
        <v>57</v>
      </c>
      <c r="Q39" s="80"/>
      <c r="R39" s="23"/>
      <c r="S39" s="168">
        <v>5.1960784313725492</v>
      </c>
      <c r="T39" s="138" t="s">
        <v>318</v>
      </c>
      <c r="V39" s="114"/>
      <c r="W39" s="164">
        <v>228</v>
      </c>
      <c r="X39" s="138" t="s">
        <v>275</v>
      </c>
      <c r="Z39" s="23"/>
      <c r="AA39" s="168">
        <v>4.3953488372093021</v>
      </c>
      <c r="AB39" s="138" t="s">
        <v>356</v>
      </c>
      <c r="AD39" s="151">
        <v>36</v>
      </c>
      <c r="AE39" s="138" t="s">
        <v>318</v>
      </c>
    </row>
    <row r="40" spans="3:31" x14ac:dyDescent="0.25">
      <c r="C40" s="151">
        <v>62</v>
      </c>
      <c r="D40" s="58" t="s">
        <v>57</v>
      </c>
      <c r="E40" s="80"/>
      <c r="F40" s="114"/>
      <c r="G40" s="164">
        <v>31</v>
      </c>
      <c r="H40" s="138" t="s">
        <v>57</v>
      </c>
      <c r="I40" s="1"/>
      <c r="J40" s="114"/>
      <c r="K40" s="164">
        <v>24</v>
      </c>
      <c r="L40" s="138" t="s">
        <v>110</v>
      </c>
      <c r="M40" s="1"/>
      <c r="O40" s="151">
        <v>293</v>
      </c>
      <c r="P40" s="58" t="s">
        <v>152</v>
      </c>
      <c r="Q40" s="80"/>
      <c r="R40" s="23"/>
      <c r="S40" s="168">
        <v>5.112676056338028</v>
      </c>
      <c r="T40" s="138" t="s">
        <v>237</v>
      </c>
      <c r="V40" s="114"/>
      <c r="W40" s="164">
        <v>229</v>
      </c>
      <c r="X40" s="138" t="s">
        <v>318</v>
      </c>
      <c r="Z40" s="23"/>
      <c r="AA40" s="168">
        <v>4.4000000000000004</v>
      </c>
      <c r="AB40" s="138" t="s">
        <v>150</v>
      </c>
      <c r="AD40" s="151">
        <v>24</v>
      </c>
      <c r="AE40" s="138" t="s">
        <v>235</v>
      </c>
    </row>
    <row r="41" spans="3:31" x14ac:dyDescent="0.25">
      <c r="C41" s="153">
        <v>59</v>
      </c>
      <c r="D41" s="154" t="s">
        <v>152</v>
      </c>
      <c r="E41" s="82"/>
      <c r="F41" s="114"/>
      <c r="G41" s="165">
        <v>27</v>
      </c>
      <c r="H41" s="144" t="s">
        <v>152</v>
      </c>
      <c r="I41" s="1"/>
      <c r="J41" s="114"/>
      <c r="K41" s="165">
        <v>26</v>
      </c>
      <c r="L41" s="166" t="s">
        <v>318</v>
      </c>
      <c r="M41" s="1"/>
      <c r="O41" s="153">
        <v>289</v>
      </c>
      <c r="P41" s="154" t="s">
        <v>275</v>
      </c>
      <c r="Q41" s="82"/>
      <c r="R41" s="23"/>
      <c r="S41" s="169">
        <v>5.0740740740740744</v>
      </c>
      <c r="T41" s="144" t="s">
        <v>110</v>
      </c>
      <c r="V41" s="114"/>
      <c r="W41" s="165">
        <v>230</v>
      </c>
      <c r="X41" s="144" t="s">
        <v>359</v>
      </c>
      <c r="Z41" s="23"/>
      <c r="AA41" s="169">
        <v>4.450704225352113</v>
      </c>
      <c r="AB41" s="144" t="s">
        <v>237</v>
      </c>
      <c r="AD41" s="153">
        <v>22</v>
      </c>
      <c r="AE41" s="144" t="s">
        <v>150</v>
      </c>
    </row>
    <row r="42" spans="3:31" x14ac:dyDescent="0.25">
      <c r="C42" s="1"/>
      <c r="D42" s="1"/>
      <c r="E42" s="1"/>
      <c r="F42" s="114"/>
      <c r="G42" s="58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AA42" s="1"/>
    </row>
    <row r="43" spans="3:31" x14ac:dyDescent="0.25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AA43" s="1"/>
    </row>
  </sheetData>
  <sortState xmlns:xlrd2="http://schemas.microsoft.com/office/spreadsheetml/2017/richdata2" ref="F10:H21">
    <sortCondition ref="F10:F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8D71F6-C060-4434-AE0F-6444C048A6EC}">
  <dimension ref="A3:AG67"/>
  <sheetViews>
    <sheetView showGridLines="0" workbookViewId="0"/>
  </sheetViews>
  <sheetFormatPr defaultRowHeight="15" x14ac:dyDescent="0.25"/>
  <cols>
    <col min="1" max="1" width="19.140625" customWidth="1"/>
    <col min="3" max="3" width="23.7109375" customWidth="1"/>
    <col min="4" max="4" width="5.5703125" customWidth="1"/>
    <col min="5" max="5" width="25" customWidth="1"/>
    <col min="6" max="6" width="6.140625" customWidth="1"/>
    <col min="8" max="8" width="21.7109375" customWidth="1"/>
    <col min="9" max="25" width="3.7109375" customWidth="1"/>
    <col min="26" max="26" width="7.140625" bestFit="1" customWidth="1"/>
    <col min="27" max="27" width="5.28515625" bestFit="1" customWidth="1"/>
    <col min="28" max="28" width="4.7109375" bestFit="1" customWidth="1"/>
    <col min="29" max="29" width="3.140625" bestFit="1" customWidth="1"/>
    <col min="30" max="30" width="6.85546875" bestFit="1" customWidth="1"/>
    <col min="31" max="31" width="3.42578125" bestFit="1" customWidth="1"/>
    <col min="32" max="32" width="7.140625" bestFit="1" customWidth="1"/>
    <col min="33" max="33" width="8.140625" bestFit="1" customWidth="1"/>
  </cols>
  <sheetData>
    <row r="3" spans="1:33" ht="18.75" x14ac:dyDescent="0.3">
      <c r="A3" s="1"/>
      <c r="B3" s="1"/>
      <c r="C3" s="1"/>
      <c r="D3" s="10" t="s">
        <v>295</v>
      </c>
      <c r="F3" s="1"/>
      <c r="G3" s="1"/>
      <c r="H3" s="1"/>
      <c r="I3" s="18"/>
      <c r="J3" s="18"/>
      <c r="K3" s="18"/>
      <c r="L3" s="20"/>
      <c r="M3" s="18"/>
      <c r="N3" s="20"/>
      <c r="O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8"/>
      <c r="J4" s="18"/>
      <c r="K4" s="18"/>
      <c r="L4" s="20"/>
      <c r="M4" s="18"/>
      <c r="N4" s="20"/>
      <c r="Z4" s="57" t="s">
        <v>310</v>
      </c>
      <c r="AA4" s="19" t="s">
        <v>159</v>
      </c>
      <c r="AB4" s="19" t="s">
        <v>156</v>
      </c>
      <c r="AC4" s="19" t="s">
        <v>157</v>
      </c>
      <c r="AD4" s="21" t="s">
        <v>161</v>
      </c>
      <c r="AE4" s="19" t="s">
        <v>158</v>
      </c>
      <c r="AF4" s="21" t="s">
        <v>160</v>
      </c>
      <c r="AG4" s="19" t="s">
        <v>162</v>
      </c>
    </row>
    <row r="5" spans="1:33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H5" s="58" t="s">
        <v>23</v>
      </c>
      <c r="I5" s="39">
        <v>1</v>
      </c>
      <c r="J5" s="39">
        <v>2</v>
      </c>
      <c r="K5" s="34">
        <v>5</v>
      </c>
      <c r="L5" s="43">
        <v>4</v>
      </c>
      <c r="M5" s="34">
        <v>4</v>
      </c>
      <c r="N5" s="43">
        <v>2</v>
      </c>
      <c r="O5" s="48" t="s">
        <v>309</v>
      </c>
      <c r="P5" s="49"/>
      <c r="Q5" s="34">
        <v>4</v>
      </c>
      <c r="R5" s="43">
        <v>2</v>
      </c>
      <c r="S5" s="34">
        <v>12</v>
      </c>
      <c r="T5" s="34">
        <v>9</v>
      </c>
      <c r="U5" s="42">
        <v>5</v>
      </c>
      <c r="V5" s="43">
        <v>1</v>
      </c>
      <c r="W5" s="34">
        <v>8</v>
      </c>
      <c r="X5" s="34">
        <v>4</v>
      </c>
      <c r="Y5" s="1"/>
      <c r="Z5" s="18">
        <v>7</v>
      </c>
      <c r="AA5" s="19">
        <v>6</v>
      </c>
      <c r="AB5" s="18">
        <v>1</v>
      </c>
      <c r="AC5" s="18">
        <f>I5+K5+M5+Q5+S5+U5+W5</f>
        <v>39</v>
      </c>
      <c r="AD5" s="20">
        <f>AC5/Z5</f>
        <v>5.5714285714285712</v>
      </c>
      <c r="AE5" s="18">
        <f>J5+L5+N5+R5+T5+V5+X5</f>
        <v>24</v>
      </c>
      <c r="AF5" s="20">
        <f>AE5/Z5</f>
        <v>3.4285714285714284</v>
      </c>
      <c r="AG5" s="18">
        <f>AC5-AE5</f>
        <v>15</v>
      </c>
    </row>
    <row r="6" spans="1:33" x14ac:dyDescent="0.25">
      <c r="A6" s="4" t="s">
        <v>36</v>
      </c>
      <c r="B6" s="15">
        <v>1</v>
      </c>
      <c r="C6" s="25" t="s">
        <v>301</v>
      </c>
      <c r="D6" s="25">
        <v>2</v>
      </c>
      <c r="E6" s="25" t="s">
        <v>297</v>
      </c>
      <c r="F6" s="25">
        <v>0</v>
      </c>
      <c r="G6" s="1"/>
      <c r="H6" s="58" t="s">
        <v>152</v>
      </c>
      <c r="I6" s="34">
        <v>10</v>
      </c>
      <c r="J6" s="43">
        <v>0</v>
      </c>
      <c r="K6" s="34">
        <v>9</v>
      </c>
      <c r="L6" s="43">
        <v>4</v>
      </c>
      <c r="M6" s="34">
        <v>5</v>
      </c>
      <c r="N6" s="43">
        <v>0</v>
      </c>
      <c r="O6" s="48" t="s">
        <v>309</v>
      </c>
      <c r="P6" s="49"/>
      <c r="Q6" s="34">
        <v>5</v>
      </c>
      <c r="R6" s="43">
        <v>4</v>
      </c>
      <c r="S6" s="39">
        <v>9</v>
      </c>
      <c r="T6" s="39">
        <v>12</v>
      </c>
      <c r="U6" s="56">
        <v>10</v>
      </c>
      <c r="V6" s="54">
        <v>7</v>
      </c>
      <c r="W6" s="39">
        <v>4</v>
      </c>
      <c r="X6" s="39">
        <v>8</v>
      </c>
      <c r="Y6" s="1"/>
      <c r="Z6" s="18">
        <v>7</v>
      </c>
      <c r="AA6" s="18">
        <v>5</v>
      </c>
      <c r="AB6" s="18">
        <v>2</v>
      </c>
      <c r="AC6" s="18">
        <f>I6+K6+M6+Q6+S6+U6+W6</f>
        <v>52</v>
      </c>
      <c r="AD6" s="20">
        <f>AC6/Z6</f>
        <v>7.4285714285714288</v>
      </c>
      <c r="AE6" s="18">
        <f>J6+L6+N6+R6+T6+V6+X6</f>
        <v>35</v>
      </c>
      <c r="AF6" s="20">
        <f>AE6/Z6</f>
        <v>5</v>
      </c>
      <c r="AG6" s="18">
        <f t="shared" ref="AG6:AG23" si="0">AC6-AE6</f>
        <v>17</v>
      </c>
    </row>
    <row r="7" spans="1:33" x14ac:dyDescent="0.25">
      <c r="A7" s="1" t="s">
        <v>147</v>
      </c>
      <c r="B7" s="15">
        <v>2</v>
      </c>
      <c r="C7" s="25" t="s">
        <v>81</v>
      </c>
      <c r="D7" s="25">
        <v>3</v>
      </c>
      <c r="E7" s="25" t="s">
        <v>110</v>
      </c>
      <c r="F7" s="25">
        <v>2</v>
      </c>
      <c r="G7" s="1"/>
      <c r="H7" s="58" t="s">
        <v>301</v>
      </c>
      <c r="I7" s="34">
        <v>2</v>
      </c>
      <c r="J7" s="43">
        <v>0</v>
      </c>
      <c r="K7" s="34">
        <v>3</v>
      </c>
      <c r="L7" s="43">
        <v>2</v>
      </c>
      <c r="M7" s="34">
        <v>3</v>
      </c>
      <c r="N7" s="43">
        <v>2</v>
      </c>
      <c r="O7" s="39">
        <v>0</v>
      </c>
      <c r="P7" s="45">
        <v>9</v>
      </c>
      <c r="Q7" s="34">
        <v>4</v>
      </c>
      <c r="R7" s="43">
        <v>1</v>
      </c>
      <c r="S7" s="48" t="s">
        <v>309</v>
      </c>
      <c r="T7" s="40"/>
      <c r="U7" s="44">
        <v>7</v>
      </c>
      <c r="V7" s="39">
        <v>10</v>
      </c>
      <c r="Y7" s="1"/>
      <c r="Z7" s="18">
        <v>6</v>
      </c>
      <c r="AA7" s="18">
        <v>4</v>
      </c>
      <c r="AB7" s="18">
        <v>2</v>
      </c>
      <c r="AC7" s="18">
        <f>I7+K7+M7+O7+Q7+U7</f>
        <v>19</v>
      </c>
      <c r="AD7" s="20">
        <f>AC7/Z7</f>
        <v>3.1666666666666665</v>
      </c>
      <c r="AE7" s="18">
        <f>J7+L7+N7+P7+R7+V7</f>
        <v>24</v>
      </c>
      <c r="AF7" s="20">
        <f>AE7/Z7</f>
        <v>4</v>
      </c>
      <c r="AG7" s="18">
        <f t="shared" si="0"/>
        <v>-5</v>
      </c>
    </row>
    <row r="8" spans="1:33" x14ac:dyDescent="0.25">
      <c r="A8" s="1"/>
      <c r="B8" s="15">
        <v>3</v>
      </c>
      <c r="C8" s="25" t="s">
        <v>299</v>
      </c>
      <c r="D8" s="25">
        <v>3</v>
      </c>
      <c r="E8" s="18" t="s">
        <v>1</v>
      </c>
      <c r="F8" s="25">
        <v>0</v>
      </c>
      <c r="G8" s="1"/>
      <c r="H8" s="58" t="s">
        <v>81</v>
      </c>
      <c r="I8" s="34">
        <v>3</v>
      </c>
      <c r="J8" s="43">
        <v>2</v>
      </c>
      <c r="K8" s="34">
        <v>4</v>
      </c>
      <c r="L8" s="43">
        <v>3</v>
      </c>
      <c r="M8" s="48" t="s">
        <v>309</v>
      </c>
      <c r="N8" s="49"/>
      <c r="O8" s="34">
        <v>9</v>
      </c>
      <c r="P8" s="43">
        <v>0</v>
      </c>
      <c r="Q8" s="39">
        <v>4</v>
      </c>
      <c r="R8" s="45">
        <v>5</v>
      </c>
      <c r="S8" s="34">
        <v>6</v>
      </c>
      <c r="T8" s="34">
        <v>2</v>
      </c>
      <c r="U8" s="44">
        <v>1</v>
      </c>
      <c r="V8" s="39">
        <v>5</v>
      </c>
      <c r="Y8" s="1"/>
      <c r="Z8" s="18">
        <v>6</v>
      </c>
      <c r="AA8" s="18">
        <v>4</v>
      </c>
      <c r="AB8" s="18">
        <v>2</v>
      </c>
      <c r="AC8" s="18">
        <f>I8+K8+O8+Q8+S8+U8</f>
        <v>27</v>
      </c>
      <c r="AD8" s="20">
        <f>AC8/Z8</f>
        <v>4.5</v>
      </c>
      <c r="AE8" s="18">
        <f>J8+L8+P8+R8+T8+V8</f>
        <v>17</v>
      </c>
      <c r="AF8" s="20">
        <f>AE8/Z8</f>
        <v>2.8333333333333335</v>
      </c>
      <c r="AG8" s="18">
        <f t="shared" si="0"/>
        <v>10</v>
      </c>
    </row>
    <row r="9" spans="1:33" x14ac:dyDescent="0.25">
      <c r="A9" s="1"/>
      <c r="B9" s="15">
        <v>4</v>
      </c>
      <c r="C9" s="25" t="s">
        <v>145</v>
      </c>
      <c r="D9" s="25">
        <v>9</v>
      </c>
      <c r="E9" s="25" t="s">
        <v>154</v>
      </c>
      <c r="F9" s="25">
        <v>5</v>
      </c>
      <c r="G9" s="1"/>
      <c r="H9" s="58" t="s">
        <v>145</v>
      </c>
      <c r="I9" s="34">
        <v>9</v>
      </c>
      <c r="J9" s="43">
        <v>5</v>
      </c>
      <c r="K9" s="39">
        <v>1</v>
      </c>
      <c r="L9" s="45">
        <v>4</v>
      </c>
      <c r="M9" s="34">
        <v>6</v>
      </c>
      <c r="N9" s="43">
        <v>4</v>
      </c>
      <c r="O9" s="34">
        <v>5</v>
      </c>
      <c r="P9" s="43">
        <v>1</v>
      </c>
      <c r="Q9" s="48" t="s">
        <v>309</v>
      </c>
      <c r="R9" s="49"/>
      <c r="S9" s="39">
        <v>2</v>
      </c>
      <c r="T9" s="39">
        <v>6</v>
      </c>
      <c r="Y9" s="1"/>
      <c r="Z9" s="18">
        <v>5</v>
      </c>
      <c r="AA9" s="18">
        <v>3</v>
      </c>
      <c r="AB9" s="18">
        <v>2</v>
      </c>
      <c r="AC9" s="18">
        <f>I9+K9+M9+O9+S9</f>
        <v>23</v>
      </c>
      <c r="AD9" s="20">
        <f>AC9/Z9</f>
        <v>4.5999999999999996</v>
      </c>
      <c r="AE9" s="18">
        <f>J9+L9+N9+P9+T9</f>
        <v>20</v>
      </c>
      <c r="AF9" s="20">
        <f>AE9/Z9</f>
        <v>4</v>
      </c>
      <c r="AG9" s="18">
        <f t="shared" si="0"/>
        <v>3</v>
      </c>
    </row>
    <row r="10" spans="1:33" x14ac:dyDescent="0.25">
      <c r="A10" s="1"/>
      <c r="B10" s="15">
        <v>5</v>
      </c>
      <c r="C10" s="25" t="s">
        <v>82</v>
      </c>
      <c r="D10" s="25">
        <v>6</v>
      </c>
      <c r="E10" s="25" t="s">
        <v>108</v>
      </c>
      <c r="F10" s="25">
        <v>1</v>
      </c>
      <c r="G10" s="1"/>
      <c r="H10" s="58" t="s">
        <v>320</v>
      </c>
      <c r="I10" s="34">
        <v>6</v>
      </c>
      <c r="J10" s="43">
        <v>1</v>
      </c>
      <c r="K10" s="34">
        <v>4</v>
      </c>
      <c r="L10" s="43">
        <v>1</v>
      </c>
      <c r="M10" s="39">
        <v>2</v>
      </c>
      <c r="N10" s="45">
        <v>3</v>
      </c>
      <c r="O10" s="34">
        <v>4</v>
      </c>
      <c r="P10" s="43">
        <v>3</v>
      </c>
      <c r="Q10" s="39">
        <v>1</v>
      </c>
      <c r="R10" s="39">
        <v>4</v>
      </c>
      <c r="S10" s="1"/>
      <c r="T10" s="1"/>
      <c r="Y10" s="1"/>
      <c r="Z10" s="18">
        <v>5</v>
      </c>
      <c r="AA10" s="18">
        <v>3</v>
      </c>
      <c r="AB10" s="18">
        <v>2</v>
      </c>
      <c r="AC10" s="18">
        <f>I10+K10+M10+O10+Q10</f>
        <v>17</v>
      </c>
      <c r="AD10" s="20">
        <f t="shared" ref="AD10:AD11" si="1">AC10/Z10</f>
        <v>3.4</v>
      </c>
      <c r="AE10" s="18">
        <f>J10+L10+N10+P10+R10</f>
        <v>12</v>
      </c>
      <c r="AF10" s="20">
        <f t="shared" ref="AF10:AF11" si="2">AE10/Z10</f>
        <v>2.4</v>
      </c>
      <c r="AG10" s="18">
        <f t="shared" si="0"/>
        <v>5</v>
      </c>
    </row>
    <row r="11" spans="1:33" x14ac:dyDescent="0.25">
      <c r="A11" s="1"/>
      <c r="B11" s="15">
        <v>6</v>
      </c>
      <c r="C11" s="25" t="s">
        <v>212</v>
      </c>
      <c r="D11" s="25">
        <v>4</v>
      </c>
      <c r="E11" s="25" t="s">
        <v>146</v>
      </c>
      <c r="F11" s="25">
        <v>2</v>
      </c>
      <c r="G11" s="1"/>
      <c r="H11" s="58" t="s">
        <v>235</v>
      </c>
      <c r="I11" s="39">
        <v>0</v>
      </c>
      <c r="J11" s="45">
        <v>1</v>
      </c>
      <c r="K11" s="34">
        <v>2</v>
      </c>
      <c r="L11" s="43">
        <v>1</v>
      </c>
      <c r="M11" s="34">
        <v>1</v>
      </c>
      <c r="N11" s="43">
        <v>0</v>
      </c>
      <c r="O11" s="34">
        <v>3</v>
      </c>
      <c r="P11" s="43">
        <v>2</v>
      </c>
      <c r="Q11" s="39">
        <v>2</v>
      </c>
      <c r="R11" s="39">
        <v>4</v>
      </c>
      <c r="S11" s="1"/>
      <c r="T11" s="1"/>
      <c r="Y11" s="1"/>
      <c r="Z11" s="18">
        <v>5</v>
      </c>
      <c r="AA11" s="18">
        <v>3</v>
      </c>
      <c r="AB11" s="18">
        <v>2</v>
      </c>
      <c r="AC11" s="18">
        <f>I11+K11+M11+O11+Q11</f>
        <v>8</v>
      </c>
      <c r="AD11" s="20">
        <f t="shared" si="1"/>
        <v>1.6</v>
      </c>
      <c r="AE11" s="18">
        <f>J11+L11+N11+P11+R11</f>
        <v>8</v>
      </c>
      <c r="AF11" s="20">
        <f t="shared" si="2"/>
        <v>1.6</v>
      </c>
      <c r="AG11" s="18">
        <f t="shared" si="0"/>
        <v>0</v>
      </c>
    </row>
    <row r="12" spans="1:33" x14ac:dyDescent="0.25">
      <c r="A12" s="1"/>
      <c r="B12" s="15">
        <v>7</v>
      </c>
      <c r="C12" s="25" t="s">
        <v>298</v>
      </c>
      <c r="D12" s="25">
        <v>2</v>
      </c>
      <c r="E12" s="25" t="s">
        <v>23</v>
      </c>
      <c r="F12" s="25">
        <v>1</v>
      </c>
      <c r="G12" s="1"/>
      <c r="H12" s="58" t="s">
        <v>212</v>
      </c>
      <c r="I12" s="34">
        <v>4</v>
      </c>
      <c r="J12" s="43">
        <v>2</v>
      </c>
      <c r="K12" s="34">
        <v>4</v>
      </c>
      <c r="L12" s="43">
        <v>3</v>
      </c>
      <c r="M12" s="39">
        <v>0</v>
      </c>
      <c r="N12" s="45">
        <v>5</v>
      </c>
      <c r="O12" s="39">
        <v>3</v>
      </c>
      <c r="P12" s="39">
        <v>4</v>
      </c>
      <c r="Y12" s="1"/>
      <c r="Z12" s="18">
        <v>4</v>
      </c>
      <c r="AA12" s="18">
        <v>2</v>
      </c>
      <c r="AB12" s="18">
        <v>2</v>
      </c>
      <c r="AC12" s="18">
        <f>I12+K12+M12+O12</f>
        <v>11</v>
      </c>
      <c r="AD12" s="20">
        <f>AC12/Z12</f>
        <v>2.75</v>
      </c>
      <c r="AE12" s="18">
        <f>J12+L12+N12+P12</f>
        <v>14</v>
      </c>
      <c r="AF12" s="20">
        <f>AE12/Z12</f>
        <v>3.5</v>
      </c>
      <c r="AG12" s="18">
        <f t="shared" si="0"/>
        <v>-3</v>
      </c>
    </row>
    <row r="13" spans="1:33" x14ac:dyDescent="0.25">
      <c r="A13" s="1"/>
      <c r="B13" s="15">
        <v>8</v>
      </c>
      <c r="C13" s="25" t="s">
        <v>152</v>
      </c>
      <c r="D13" s="25">
        <v>10</v>
      </c>
      <c r="E13" s="25" t="s">
        <v>52</v>
      </c>
      <c r="F13" s="25">
        <v>0</v>
      </c>
      <c r="G13" s="1"/>
      <c r="H13" s="58" t="s">
        <v>17</v>
      </c>
      <c r="I13" s="34">
        <v>1</v>
      </c>
      <c r="J13" s="43">
        <v>0</v>
      </c>
      <c r="K13" s="39">
        <v>4</v>
      </c>
      <c r="L13" s="45">
        <v>9</v>
      </c>
      <c r="M13" s="34">
        <v>4</v>
      </c>
      <c r="N13" s="43">
        <v>3</v>
      </c>
      <c r="O13" s="39">
        <v>1</v>
      </c>
      <c r="P13" s="39">
        <v>5</v>
      </c>
      <c r="Y13" s="1"/>
      <c r="Z13" s="18">
        <v>4</v>
      </c>
      <c r="AA13" s="18">
        <v>2</v>
      </c>
      <c r="AB13" s="18">
        <v>2</v>
      </c>
      <c r="AC13" s="18">
        <f t="shared" ref="AC13:AC14" si="3">I13+K13+M13+O13</f>
        <v>10</v>
      </c>
      <c r="AD13" s="20">
        <f t="shared" ref="AD13:AD14" si="4">AC13/Z13</f>
        <v>2.5</v>
      </c>
      <c r="AE13" s="18">
        <f t="shared" ref="AE13:AE14" si="5">J13+L13+N13+P13</f>
        <v>17</v>
      </c>
      <c r="AF13" s="20">
        <f t="shared" ref="AF13:AF14" si="6">AE13/Z13</f>
        <v>4.25</v>
      </c>
      <c r="AG13" s="18">
        <f t="shared" si="0"/>
        <v>-7</v>
      </c>
    </row>
    <row r="14" spans="1:33" x14ac:dyDescent="0.25">
      <c r="A14" s="1"/>
      <c r="B14" s="15">
        <v>9</v>
      </c>
      <c r="C14" s="25" t="s">
        <v>17</v>
      </c>
      <c r="D14" s="25">
        <v>1</v>
      </c>
      <c r="E14" s="25" t="s">
        <v>235</v>
      </c>
      <c r="F14" s="25">
        <v>0</v>
      </c>
      <c r="G14" s="1"/>
      <c r="H14" s="58" t="s">
        <v>1</v>
      </c>
      <c r="I14" s="39">
        <v>0</v>
      </c>
      <c r="J14" s="45">
        <v>2</v>
      </c>
      <c r="K14" s="34">
        <v>3</v>
      </c>
      <c r="L14" s="43">
        <v>2</v>
      </c>
      <c r="M14" s="34">
        <v>4</v>
      </c>
      <c r="N14" s="43">
        <v>3</v>
      </c>
      <c r="O14" s="39">
        <v>2</v>
      </c>
      <c r="P14" s="39">
        <v>3</v>
      </c>
      <c r="Y14" s="1"/>
      <c r="Z14" s="18">
        <v>4</v>
      </c>
      <c r="AA14" s="18">
        <v>2</v>
      </c>
      <c r="AB14" s="18">
        <v>2</v>
      </c>
      <c r="AC14" s="18">
        <f t="shared" si="3"/>
        <v>9</v>
      </c>
      <c r="AD14" s="20">
        <f t="shared" si="4"/>
        <v>2.25</v>
      </c>
      <c r="AE14" s="18">
        <f t="shared" si="5"/>
        <v>10</v>
      </c>
      <c r="AF14" s="20">
        <f t="shared" si="6"/>
        <v>2.5</v>
      </c>
      <c r="AG14" s="18">
        <f t="shared" si="0"/>
        <v>-1</v>
      </c>
    </row>
    <row r="15" spans="1:33" x14ac:dyDescent="0.25">
      <c r="A15" s="1"/>
      <c r="B15" s="1"/>
      <c r="C15" s="1"/>
      <c r="D15" s="1"/>
      <c r="E15" s="1"/>
      <c r="F15" s="1"/>
      <c r="G15" s="1"/>
      <c r="H15" s="58" t="s">
        <v>299</v>
      </c>
      <c r="I15" s="34">
        <v>3</v>
      </c>
      <c r="J15" s="43">
        <v>2</v>
      </c>
      <c r="K15" s="39">
        <v>3</v>
      </c>
      <c r="L15" s="45">
        <v>4</v>
      </c>
      <c r="M15" s="39">
        <v>4</v>
      </c>
      <c r="N15" s="39">
        <v>6</v>
      </c>
      <c r="O15" s="1"/>
      <c r="P15" s="1"/>
      <c r="Y15" s="1"/>
      <c r="Z15" s="18">
        <v>3</v>
      </c>
      <c r="AA15" s="18">
        <v>1</v>
      </c>
      <c r="AB15" s="18">
        <v>2</v>
      </c>
      <c r="AC15" s="18">
        <f>I15+K15+M15</f>
        <v>10</v>
      </c>
      <c r="AD15" s="20">
        <f>AC15/Z15</f>
        <v>3.3333333333333335</v>
      </c>
      <c r="AE15" s="18">
        <f>J15+L15+N15</f>
        <v>12</v>
      </c>
      <c r="AF15" s="20">
        <f>AE15/Z15</f>
        <v>4</v>
      </c>
      <c r="AG15" s="18">
        <f t="shared" si="0"/>
        <v>-2</v>
      </c>
    </row>
    <row r="16" spans="1:33" x14ac:dyDescent="0.25">
      <c r="A16" s="3"/>
      <c r="B16" s="1"/>
      <c r="C16" s="1"/>
      <c r="D16" s="1"/>
      <c r="E16" s="1"/>
      <c r="F16" s="1"/>
      <c r="G16" s="1"/>
      <c r="H16" s="58" t="s">
        <v>298</v>
      </c>
      <c r="I16" s="34">
        <v>2</v>
      </c>
      <c r="J16" s="43">
        <v>1</v>
      </c>
      <c r="K16" s="39">
        <v>3</v>
      </c>
      <c r="L16" s="45">
        <v>4</v>
      </c>
      <c r="M16" s="39">
        <v>3</v>
      </c>
      <c r="N16" s="39">
        <v>4</v>
      </c>
      <c r="O16" s="1"/>
      <c r="P16" s="1"/>
      <c r="Y16" s="1"/>
      <c r="Z16" s="18">
        <v>3</v>
      </c>
      <c r="AA16" s="18">
        <v>1</v>
      </c>
      <c r="AB16" s="18">
        <v>2</v>
      </c>
      <c r="AC16" s="18">
        <f t="shared" ref="AC16:AC17" si="7">I16+K16+M16</f>
        <v>8</v>
      </c>
      <c r="AD16" s="20">
        <f t="shared" ref="AD16:AD18" si="8">AC16/Z16</f>
        <v>2.6666666666666665</v>
      </c>
      <c r="AE16" s="18">
        <f t="shared" ref="AE16:AE17" si="9">J16+L16+N16</f>
        <v>9</v>
      </c>
      <c r="AF16" s="20">
        <f t="shared" ref="AF16:AF18" si="10">AE16/Z16</f>
        <v>3</v>
      </c>
      <c r="AG16" s="18">
        <f t="shared" si="0"/>
        <v>-1</v>
      </c>
    </row>
    <row r="17" spans="1:33" x14ac:dyDescent="0.25">
      <c r="A17" s="3" t="s">
        <v>35</v>
      </c>
      <c r="B17" s="16" t="s">
        <v>3</v>
      </c>
      <c r="C17" s="16" t="s">
        <v>143</v>
      </c>
      <c r="D17" s="16"/>
      <c r="E17" s="16" t="s">
        <v>142</v>
      </c>
      <c r="F17" s="16"/>
      <c r="G17" s="1"/>
      <c r="H17" s="58" t="s">
        <v>57</v>
      </c>
      <c r="I17" s="39">
        <v>5</v>
      </c>
      <c r="J17" s="45">
        <v>9</v>
      </c>
      <c r="K17" s="34">
        <v>4</v>
      </c>
      <c r="L17" s="43">
        <v>1</v>
      </c>
      <c r="M17" s="39">
        <v>2</v>
      </c>
      <c r="N17" s="39">
        <v>4</v>
      </c>
      <c r="O17" s="1"/>
      <c r="P17" s="1"/>
      <c r="Y17" s="1"/>
      <c r="Z17" s="18">
        <v>3</v>
      </c>
      <c r="AA17" s="18">
        <v>1</v>
      </c>
      <c r="AB17" s="18">
        <v>2</v>
      </c>
      <c r="AC17" s="18">
        <f t="shared" si="7"/>
        <v>11</v>
      </c>
      <c r="AD17" s="20">
        <f t="shared" si="8"/>
        <v>3.6666666666666665</v>
      </c>
      <c r="AE17" s="18">
        <f t="shared" si="9"/>
        <v>14</v>
      </c>
      <c r="AF17" s="20">
        <f t="shared" si="10"/>
        <v>4.666666666666667</v>
      </c>
      <c r="AG17" s="18">
        <f t="shared" si="0"/>
        <v>-3</v>
      </c>
    </row>
    <row r="18" spans="1:33" x14ac:dyDescent="0.25">
      <c r="A18" s="1" t="s">
        <v>302</v>
      </c>
      <c r="B18" s="15">
        <v>10</v>
      </c>
      <c r="C18" s="25" t="s">
        <v>1</v>
      </c>
      <c r="D18" s="25">
        <v>3</v>
      </c>
      <c r="E18" s="25" t="s">
        <v>415</v>
      </c>
      <c r="F18" s="25">
        <v>2</v>
      </c>
      <c r="G18" s="1"/>
      <c r="H18" s="58" t="s">
        <v>318</v>
      </c>
      <c r="I18" s="39">
        <v>0</v>
      </c>
      <c r="J18" s="45">
        <v>2</v>
      </c>
      <c r="K18" s="48" t="s">
        <v>309</v>
      </c>
      <c r="L18" s="175"/>
      <c r="M18" s="39">
        <v>3</v>
      </c>
      <c r="N18" s="39">
        <v>4</v>
      </c>
      <c r="O18" s="1"/>
      <c r="P18" s="1"/>
      <c r="Y18" s="1"/>
      <c r="Z18" s="18">
        <v>3</v>
      </c>
      <c r="AA18" s="18">
        <v>0</v>
      </c>
      <c r="AB18" s="18">
        <v>2</v>
      </c>
      <c r="AC18" s="18">
        <f>I18+M18</f>
        <v>3</v>
      </c>
      <c r="AD18" s="20">
        <f t="shared" si="8"/>
        <v>1</v>
      </c>
      <c r="AE18" s="18">
        <f>J18+N18</f>
        <v>6</v>
      </c>
      <c r="AF18" s="20">
        <f t="shared" si="10"/>
        <v>2</v>
      </c>
      <c r="AG18" s="18">
        <f t="shared" si="0"/>
        <v>-3</v>
      </c>
    </row>
    <row r="19" spans="1:33" x14ac:dyDescent="0.25">
      <c r="A19" s="1"/>
      <c r="B19" s="15">
        <v>11</v>
      </c>
      <c r="C19" s="25" t="s">
        <v>57</v>
      </c>
      <c r="D19" s="25">
        <v>4</v>
      </c>
      <c r="E19" s="25" t="s">
        <v>108</v>
      </c>
      <c r="F19" s="25">
        <v>1</v>
      </c>
      <c r="G19" s="1"/>
      <c r="H19" s="58" t="s">
        <v>147</v>
      </c>
      <c r="I19" s="173" t="s">
        <v>309</v>
      </c>
      <c r="J19" s="49"/>
      <c r="K19" s="39">
        <v>2</v>
      </c>
      <c r="L19" s="45">
        <v>3</v>
      </c>
      <c r="M19" s="39">
        <v>0</v>
      </c>
      <c r="N19" s="39">
        <v>1</v>
      </c>
      <c r="O19" s="1"/>
      <c r="P19" s="1"/>
      <c r="Z19" s="18">
        <v>2</v>
      </c>
      <c r="AA19" s="18">
        <v>0</v>
      </c>
      <c r="AB19" s="18">
        <v>2</v>
      </c>
      <c r="AC19" s="18">
        <f>K19+M19</f>
        <v>2</v>
      </c>
      <c r="AD19" s="20">
        <f>AC19/Z19</f>
        <v>1</v>
      </c>
      <c r="AE19" s="18">
        <f>L19+N19</f>
        <v>4</v>
      </c>
      <c r="AF19" s="20">
        <f>AE19/Z19</f>
        <v>2</v>
      </c>
      <c r="AG19" s="18">
        <f>AC19-AE19</f>
        <v>-2</v>
      </c>
    </row>
    <row r="20" spans="1:33" x14ac:dyDescent="0.25">
      <c r="A20" s="1"/>
      <c r="B20" s="15">
        <v>12</v>
      </c>
      <c r="C20" s="25" t="s">
        <v>23</v>
      </c>
      <c r="D20" s="25">
        <v>5</v>
      </c>
      <c r="E20" s="25" t="s">
        <v>146</v>
      </c>
      <c r="F20" s="25">
        <v>4</v>
      </c>
      <c r="G20" s="1"/>
      <c r="H20" s="58" t="s">
        <v>52</v>
      </c>
      <c r="I20" s="39">
        <v>0</v>
      </c>
      <c r="J20" s="45">
        <v>10</v>
      </c>
      <c r="K20" s="39">
        <v>1</v>
      </c>
      <c r="L20" s="39">
        <v>2</v>
      </c>
      <c r="M20" s="18"/>
      <c r="N20" s="18"/>
      <c r="O20" s="1"/>
      <c r="P20" s="1"/>
      <c r="Z20" s="18">
        <v>2</v>
      </c>
      <c r="AA20" s="18">
        <v>0</v>
      </c>
      <c r="AB20" s="18">
        <v>2</v>
      </c>
      <c r="AC20" s="18">
        <f>I20+K20</f>
        <v>1</v>
      </c>
      <c r="AD20" s="20">
        <f>AC20/Z20</f>
        <v>0.5</v>
      </c>
      <c r="AE20" s="18">
        <f>J20+L20</f>
        <v>12</v>
      </c>
      <c r="AF20" s="20">
        <f>AE20/Z20</f>
        <v>6</v>
      </c>
      <c r="AG20" s="18">
        <f>AC20-AE20</f>
        <v>-11</v>
      </c>
    </row>
    <row r="21" spans="1:33" x14ac:dyDescent="0.25">
      <c r="A21" s="1"/>
      <c r="B21" s="15">
        <v>13</v>
      </c>
      <c r="C21" s="25" t="s">
        <v>235</v>
      </c>
      <c r="D21" s="25">
        <v>2</v>
      </c>
      <c r="E21" s="25" t="s">
        <v>416</v>
      </c>
      <c r="F21" s="25">
        <v>1</v>
      </c>
      <c r="G21" s="1"/>
      <c r="H21" s="58" t="s">
        <v>146</v>
      </c>
      <c r="I21" s="39">
        <v>2</v>
      </c>
      <c r="J21" s="45">
        <v>4</v>
      </c>
      <c r="K21" s="39">
        <v>4</v>
      </c>
      <c r="L21" s="39">
        <v>5</v>
      </c>
      <c r="M21" s="18"/>
      <c r="N21" s="18"/>
      <c r="O21" s="1"/>
      <c r="P21" s="1"/>
      <c r="Z21" s="18">
        <v>2</v>
      </c>
      <c r="AA21" s="18">
        <v>0</v>
      </c>
      <c r="AB21" s="18">
        <v>2</v>
      </c>
      <c r="AC21" s="18">
        <f>I21+K21</f>
        <v>6</v>
      </c>
      <c r="AD21" s="20">
        <f>AC21/Z21</f>
        <v>3</v>
      </c>
      <c r="AE21" s="18">
        <f>J21+L21</f>
        <v>9</v>
      </c>
      <c r="AF21" s="20">
        <f>AE21/Z21</f>
        <v>4.5</v>
      </c>
      <c r="AG21" s="18">
        <f>AC21-AE21</f>
        <v>-3</v>
      </c>
    </row>
    <row r="22" spans="1:33" x14ac:dyDescent="0.25">
      <c r="A22" s="1"/>
      <c r="B22" s="15">
        <v>14</v>
      </c>
      <c r="C22" s="25" t="s">
        <v>412</v>
      </c>
      <c r="D22" s="25">
        <v>3</v>
      </c>
      <c r="E22" s="25" t="s">
        <v>417</v>
      </c>
      <c r="F22" s="25">
        <v>2</v>
      </c>
      <c r="G22" s="1"/>
      <c r="H22" s="58" t="s">
        <v>108</v>
      </c>
      <c r="I22" s="39">
        <v>1</v>
      </c>
      <c r="J22" s="45">
        <v>6</v>
      </c>
      <c r="K22" s="39">
        <v>1</v>
      </c>
      <c r="L22" s="39">
        <v>4</v>
      </c>
      <c r="M22" s="18"/>
      <c r="N22" s="18"/>
      <c r="O22" s="1"/>
      <c r="P22" s="1"/>
      <c r="Z22" s="18">
        <v>2</v>
      </c>
      <c r="AA22" s="18">
        <v>0</v>
      </c>
      <c r="AB22" s="18">
        <v>2</v>
      </c>
      <c r="AC22" s="18">
        <f>I22+K22</f>
        <v>2</v>
      </c>
      <c r="AD22" s="20">
        <f>AC22/Z22</f>
        <v>1</v>
      </c>
      <c r="AE22" s="18">
        <f>J22+L22</f>
        <v>10</v>
      </c>
      <c r="AF22" s="20">
        <f>AE22/Z22</f>
        <v>5</v>
      </c>
      <c r="AG22" s="18">
        <f>AC22-AE22</f>
        <v>-8</v>
      </c>
    </row>
    <row r="23" spans="1:33" x14ac:dyDescent="0.25">
      <c r="A23" s="1"/>
      <c r="B23" s="15">
        <v>15</v>
      </c>
      <c r="C23" s="25" t="s">
        <v>413</v>
      </c>
      <c r="D23" s="25">
        <v>4</v>
      </c>
      <c r="E23" s="25" t="s">
        <v>299</v>
      </c>
      <c r="F23" s="25">
        <v>3</v>
      </c>
      <c r="G23" s="1"/>
      <c r="H23" s="58" t="s">
        <v>110</v>
      </c>
      <c r="I23" s="174">
        <v>2</v>
      </c>
      <c r="J23" s="174">
        <v>3</v>
      </c>
      <c r="K23" s="44">
        <v>2</v>
      </c>
      <c r="L23" s="39">
        <v>3</v>
      </c>
      <c r="M23" s="18"/>
      <c r="N23" s="18"/>
      <c r="O23" s="1"/>
      <c r="P23" s="1"/>
      <c r="Z23" s="18">
        <v>2</v>
      </c>
      <c r="AA23" s="18">
        <v>0</v>
      </c>
      <c r="AB23" s="18">
        <v>2</v>
      </c>
      <c r="AC23" s="18">
        <f>I23+K23</f>
        <v>4</v>
      </c>
      <c r="AD23" s="20">
        <f>AC23/Z23</f>
        <v>2</v>
      </c>
      <c r="AE23" s="18">
        <f>J23+L23</f>
        <v>6</v>
      </c>
      <c r="AF23" s="20">
        <f>AE23/Z23</f>
        <v>3</v>
      </c>
      <c r="AG23" s="18">
        <f>AC23-AE23</f>
        <v>-2</v>
      </c>
    </row>
    <row r="24" spans="1:33" x14ac:dyDescent="0.25">
      <c r="A24" s="1"/>
      <c r="B24" s="15">
        <v>16</v>
      </c>
      <c r="C24" s="25" t="s">
        <v>320</v>
      </c>
      <c r="D24" s="25">
        <v>4</v>
      </c>
      <c r="E24" s="25" t="s">
        <v>145</v>
      </c>
      <c r="F24" s="25">
        <v>1</v>
      </c>
      <c r="G24" s="1"/>
    </row>
    <row r="25" spans="1:33" x14ac:dyDescent="0.25">
      <c r="A25" s="1"/>
      <c r="B25" s="15">
        <v>17</v>
      </c>
      <c r="C25" s="25" t="s">
        <v>212</v>
      </c>
      <c r="D25" s="25">
        <v>4</v>
      </c>
      <c r="E25" s="25" t="s">
        <v>298</v>
      </c>
      <c r="F25" s="25">
        <v>3</v>
      </c>
      <c r="G25" s="1"/>
    </row>
    <row r="26" spans="1:33" x14ac:dyDescent="0.25">
      <c r="A26" s="1"/>
      <c r="B26" s="15">
        <v>18</v>
      </c>
      <c r="C26" s="25" t="s">
        <v>414</v>
      </c>
      <c r="D26" s="25">
        <v>9</v>
      </c>
      <c r="E26" s="25" t="s">
        <v>17</v>
      </c>
      <c r="F26" s="25">
        <v>4</v>
      </c>
      <c r="G26" s="1"/>
    </row>
    <row r="27" spans="1:33" x14ac:dyDescent="0.25">
      <c r="A27" s="3"/>
      <c r="B27" s="1"/>
      <c r="C27" s="1"/>
      <c r="D27" s="1"/>
      <c r="E27" s="1"/>
      <c r="F27" s="1"/>
      <c r="G27" s="1"/>
    </row>
    <row r="28" spans="1:33" x14ac:dyDescent="0.25">
      <c r="A28" s="2"/>
      <c r="B28" s="1"/>
      <c r="C28" s="1"/>
      <c r="D28" s="1"/>
      <c r="E28" s="1"/>
      <c r="F28" s="1"/>
      <c r="G28" s="1"/>
    </row>
    <row r="29" spans="1:33" x14ac:dyDescent="0.25">
      <c r="A29" s="3" t="s">
        <v>40</v>
      </c>
      <c r="B29" s="16" t="s">
        <v>3</v>
      </c>
      <c r="C29" s="16" t="s">
        <v>143</v>
      </c>
      <c r="D29" s="16"/>
      <c r="E29" s="16" t="s">
        <v>142</v>
      </c>
      <c r="F29" s="16"/>
      <c r="G29" s="1"/>
    </row>
    <row r="30" spans="1:33" x14ac:dyDescent="0.25">
      <c r="A30" s="2" t="s">
        <v>203</v>
      </c>
      <c r="B30" s="15">
        <v>19</v>
      </c>
      <c r="C30" s="25" t="s">
        <v>1</v>
      </c>
      <c r="D30" s="25">
        <v>4</v>
      </c>
      <c r="E30" s="25" t="s">
        <v>297</v>
      </c>
      <c r="F30" s="25">
        <v>2</v>
      </c>
      <c r="G30" s="1"/>
    </row>
    <row r="31" spans="1:33" x14ac:dyDescent="0.25">
      <c r="A31" s="1"/>
      <c r="B31" s="15">
        <v>20</v>
      </c>
      <c r="C31" s="25" t="s">
        <v>23</v>
      </c>
      <c r="D31" s="25">
        <v>3</v>
      </c>
      <c r="E31" s="25" t="s">
        <v>418</v>
      </c>
      <c r="F31" s="25">
        <v>2</v>
      </c>
      <c r="G31" s="1"/>
      <c r="W31" s="1"/>
      <c r="X31" s="1"/>
      <c r="Y31" s="1"/>
    </row>
    <row r="32" spans="1:33" x14ac:dyDescent="0.25">
      <c r="A32" s="1"/>
      <c r="B32" s="15">
        <v>21</v>
      </c>
      <c r="C32" s="25" t="s">
        <v>235</v>
      </c>
      <c r="D32" s="25">
        <v>1</v>
      </c>
      <c r="E32" s="25" t="s">
        <v>147</v>
      </c>
      <c r="F32" s="25">
        <v>0</v>
      </c>
      <c r="G32" s="1"/>
      <c r="W32" s="1"/>
      <c r="X32" s="1"/>
      <c r="Y32" s="1"/>
    </row>
    <row r="33" spans="1:25" x14ac:dyDescent="0.25">
      <c r="A33" s="1"/>
      <c r="B33" s="15">
        <v>22</v>
      </c>
      <c r="C33" s="25" t="s">
        <v>145</v>
      </c>
      <c r="D33" s="25">
        <v>6</v>
      </c>
      <c r="E33" s="25" t="s">
        <v>299</v>
      </c>
      <c r="F33" s="25">
        <v>4</v>
      </c>
      <c r="G33" s="1"/>
      <c r="W33" s="1"/>
      <c r="X33" s="1"/>
      <c r="Y33" s="1"/>
    </row>
    <row r="34" spans="1:25" x14ac:dyDescent="0.25">
      <c r="A34" s="1"/>
      <c r="B34" s="15">
        <v>23</v>
      </c>
      <c r="C34" s="25" t="s">
        <v>17</v>
      </c>
      <c r="D34" s="25">
        <v>4</v>
      </c>
      <c r="E34" s="25" t="s">
        <v>298</v>
      </c>
      <c r="F34" s="25">
        <v>3</v>
      </c>
      <c r="G34" s="1"/>
    </row>
    <row r="35" spans="1:25" x14ac:dyDescent="0.25">
      <c r="A35" s="1"/>
      <c r="B35" s="15">
        <v>24</v>
      </c>
      <c r="C35" s="25" t="s">
        <v>301</v>
      </c>
      <c r="D35" s="25">
        <v>3</v>
      </c>
      <c r="E35" s="25" t="s">
        <v>320</v>
      </c>
      <c r="F35" s="25">
        <v>2</v>
      </c>
      <c r="G35" s="1"/>
      <c r="W35" s="1"/>
    </row>
    <row r="36" spans="1:25" x14ac:dyDescent="0.25">
      <c r="A36" s="1"/>
      <c r="B36" s="15">
        <v>25</v>
      </c>
      <c r="C36" s="25" t="s">
        <v>152</v>
      </c>
      <c r="D36" s="25">
        <v>5</v>
      </c>
      <c r="E36" s="25" t="s">
        <v>212</v>
      </c>
      <c r="F36" s="25">
        <v>0</v>
      </c>
      <c r="G36" s="1"/>
    </row>
    <row r="37" spans="1:25" x14ac:dyDescent="0.25">
      <c r="A37" s="1"/>
      <c r="B37" s="1"/>
      <c r="C37" s="1"/>
      <c r="D37" s="1"/>
      <c r="E37" s="1"/>
      <c r="F37" s="1"/>
      <c r="G37" s="1"/>
    </row>
    <row r="38" spans="1:25" x14ac:dyDescent="0.25">
      <c r="A38" s="1"/>
      <c r="B38" s="1"/>
      <c r="C38" s="1"/>
      <c r="D38" s="1"/>
      <c r="E38" s="1"/>
      <c r="F38" s="1"/>
      <c r="G38" s="1"/>
    </row>
    <row r="39" spans="1:25" x14ac:dyDescent="0.25">
      <c r="A39" s="3" t="s">
        <v>42</v>
      </c>
      <c r="B39" s="16" t="s">
        <v>3</v>
      </c>
      <c r="C39" s="16" t="s">
        <v>143</v>
      </c>
      <c r="D39" s="16"/>
      <c r="E39" s="16" t="s">
        <v>142</v>
      </c>
      <c r="F39" s="16"/>
      <c r="G39" s="1"/>
    </row>
    <row r="40" spans="1:25" x14ac:dyDescent="0.25">
      <c r="A40" s="1" t="s">
        <v>303</v>
      </c>
      <c r="B40" s="15">
        <v>26</v>
      </c>
      <c r="C40" s="25" t="s">
        <v>235</v>
      </c>
      <c r="D40" s="25">
        <v>3</v>
      </c>
      <c r="E40" s="25" t="s">
        <v>1</v>
      </c>
      <c r="F40" s="25">
        <v>2</v>
      </c>
      <c r="G40" s="1"/>
      <c r="V40" s="1"/>
    </row>
    <row r="41" spans="1:25" x14ac:dyDescent="0.25">
      <c r="A41" s="1" t="s">
        <v>0</v>
      </c>
      <c r="B41" s="15">
        <v>27</v>
      </c>
      <c r="C41" s="25" t="s">
        <v>145</v>
      </c>
      <c r="D41" s="25">
        <v>5</v>
      </c>
      <c r="E41" s="25" t="s">
        <v>17</v>
      </c>
      <c r="F41" s="25">
        <v>1</v>
      </c>
      <c r="G41" s="1"/>
      <c r="V41" s="1"/>
    </row>
    <row r="42" spans="1:25" x14ac:dyDescent="0.25">
      <c r="A42" s="1" t="s">
        <v>152</v>
      </c>
      <c r="B42" s="15">
        <v>28</v>
      </c>
      <c r="C42" s="25" t="s">
        <v>320</v>
      </c>
      <c r="D42" s="25">
        <v>4</v>
      </c>
      <c r="E42" s="25" t="s">
        <v>212</v>
      </c>
      <c r="F42" s="25">
        <v>3</v>
      </c>
      <c r="G42" s="1"/>
      <c r="V42" s="1"/>
    </row>
    <row r="43" spans="1:25" x14ac:dyDescent="0.25">
      <c r="B43" s="15">
        <v>29</v>
      </c>
      <c r="C43" s="25" t="s">
        <v>81</v>
      </c>
      <c r="D43" s="25">
        <v>9</v>
      </c>
      <c r="E43" s="25" t="s">
        <v>301</v>
      </c>
      <c r="F43" s="25">
        <v>0</v>
      </c>
      <c r="G43" s="1"/>
    </row>
    <row r="44" spans="1:25" x14ac:dyDescent="0.25">
      <c r="A44" s="4"/>
      <c r="B44" s="1"/>
      <c r="C44" s="1"/>
      <c r="D44" s="1"/>
      <c r="E44" s="1"/>
      <c r="F44" s="1"/>
      <c r="G44" s="1"/>
      <c r="V44" s="1"/>
    </row>
    <row r="45" spans="1:25" x14ac:dyDescent="0.25">
      <c r="A45" s="1"/>
      <c r="B45" s="1"/>
      <c r="C45" s="1"/>
      <c r="D45" s="1"/>
      <c r="E45" s="1"/>
      <c r="F45" s="1"/>
      <c r="G45" s="1"/>
    </row>
    <row r="46" spans="1:25" x14ac:dyDescent="0.25">
      <c r="A46" s="3" t="s">
        <v>45</v>
      </c>
      <c r="B46" s="16" t="s">
        <v>3</v>
      </c>
      <c r="C46" s="16" t="s">
        <v>143</v>
      </c>
      <c r="D46" s="16"/>
      <c r="E46" s="16" t="s">
        <v>142</v>
      </c>
      <c r="F46" s="16"/>
      <c r="G46" s="1"/>
    </row>
    <row r="47" spans="1:25" x14ac:dyDescent="0.25">
      <c r="A47" t="s">
        <v>304</v>
      </c>
      <c r="B47" s="15">
        <v>30</v>
      </c>
      <c r="C47" s="25" t="s">
        <v>23</v>
      </c>
      <c r="D47" s="25">
        <v>4</v>
      </c>
      <c r="E47" s="25" t="s">
        <v>235</v>
      </c>
      <c r="F47" s="25">
        <v>2</v>
      </c>
      <c r="G47" s="1"/>
      <c r="U47" s="1"/>
    </row>
    <row r="48" spans="1:25" x14ac:dyDescent="0.25">
      <c r="A48" s="2"/>
      <c r="B48" s="15">
        <v>31</v>
      </c>
      <c r="C48" s="25" t="s">
        <v>301</v>
      </c>
      <c r="D48" s="25">
        <v>4</v>
      </c>
      <c r="E48" s="25" t="s">
        <v>419</v>
      </c>
      <c r="F48" s="25">
        <v>1</v>
      </c>
      <c r="G48" s="1"/>
      <c r="U48" s="1"/>
    </row>
    <row r="49" spans="1:21" x14ac:dyDescent="0.25">
      <c r="A49" s="3"/>
      <c r="B49" s="15">
        <v>32</v>
      </c>
      <c r="C49" s="25" t="s">
        <v>152</v>
      </c>
      <c r="D49" s="25">
        <v>5</v>
      </c>
      <c r="E49" s="25" t="s">
        <v>81</v>
      </c>
      <c r="F49" s="25">
        <v>4</v>
      </c>
      <c r="G49" s="1"/>
      <c r="U49" s="1"/>
    </row>
    <row r="50" spans="1:21" x14ac:dyDescent="0.25">
      <c r="A50" s="1"/>
      <c r="B50" s="1"/>
      <c r="C50" s="1"/>
      <c r="D50" s="1"/>
      <c r="E50" s="1"/>
      <c r="F50" s="1"/>
      <c r="G50" s="1"/>
    </row>
    <row r="51" spans="1:21" x14ac:dyDescent="0.25">
      <c r="A51" s="1"/>
      <c r="B51" s="1"/>
      <c r="C51" s="1"/>
      <c r="D51" s="1"/>
      <c r="E51" s="1"/>
      <c r="F51" s="1"/>
      <c r="G51" s="1"/>
      <c r="U51" s="1"/>
    </row>
    <row r="52" spans="1:21" x14ac:dyDescent="0.25">
      <c r="A52" s="3" t="s">
        <v>48</v>
      </c>
      <c r="B52" s="16" t="s">
        <v>3</v>
      </c>
      <c r="C52" s="16" t="s">
        <v>143</v>
      </c>
      <c r="D52" s="16"/>
      <c r="E52" s="16" t="s">
        <v>142</v>
      </c>
      <c r="F52" s="16"/>
      <c r="G52" s="1"/>
    </row>
    <row r="53" spans="1:21" x14ac:dyDescent="0.25">
      <c r="A53" s="1"/>
      <c r="B53" s="15">
        <v>33</v>
      </c>
      <c r="C53" s="25" t="s">
        <v>81</v>
      </c>
      <c r="D53" s="25">
        <v>6</v>
      </c>
      <c r="E53" s="25" t="s">
        <v>145</v>
      </c>
      <c r="F53" s="25">
        <v>2</v>
      </c>
      <c r="G53" s="1"/>
    </row>
    <row r="54" spans="1:21" x14ac:dyDescent="0.25">
      <c r="A54" s="1"/>
      <c r="B54" s="15">
        <v>34</v>
      </c>
      <c r="C54" s="25" t="s">
        <v>0</v>
      </c>
      <c r="D54" s="25">
        <v>12</v>
      </c>
      <c r="E54" s="25" t="s">
        <v>152</v>
      </c>
      <c r="F54" s="25">
        <v>9</v>
      </c>
      <c r="G54" s="1"/>
    </row>
    <row r="55" spans="1:21" x14ac:dyDescent="0.25">
      <c r="B55" s="1"/>
      <c r="C55" s="1"/>
      <c r="D55" s="1"/>
      <c r="E55" s="1"/>
      <c r="F55" s="1"/>
      <c r="G55" s="1"/>
    </row>
    <row r="56" spans="1:21" x14ac:dyDescent="0.25">
      <c r="A56" s="1"/>
      <c r="B56" s="1"/>
      <c r="C56" s="1"/>
      <c r="D56" s="1"/>
      <c r="E56" s="1"/>
      <c r="F56" s="1"/>
      <c r="G56" s="1"/>
    </row>
    <row r="57" spans="1:21" x14ac:dyDescent="0.25">
      <c r="A57" s="3" t="s">
        <v>53</v>
      </c>
      <c r="B57" s="16" t="s">
        <v>3</v>
      </c>
      <c r="C57" s="16" t="s">
        <v>143</v>
      </c>
      <c r="D57" s="16"/>
      <c r="E57" s="16" t="s">
        <v>142</v>
      </c>
      <c r="F57" s="16"/>
      <c r="G57" s="1"/>
    </row>
    <row r="58" spans="1:21" x14ac:dyDescent="0.25">
      <c r="A58" s="1"/>
      <c r="B58" s="15">
        <v>35</v>
      </c>
      <c r="C58" s="25" t="s">
        <v>0</v>
      </c>
      <c r="D58" s="25">
        <v>5</v>
      </c>
      <c r="E58" s="25" t="s">
        <v>81</v>
      </c>
      <c r="F58" s="25">
        <v>1</v>
      </c>
      <c r="G58" s="1"/>
    </row>
    <row r="59" spans="1:21" x14ac:dyDescent="0.25">
      <c r="A59" s="1"/>
      <c r="B59" s="15">
        <v>36</v>
      </c>
      <c r="C59" s="25" t="s">
        <v>152</v>
      </c>
      <c r="D59" s="25">
        <v>10</v>
      </c>
      <c r="E59" s="25" t="s">
        <v>301</v>
      </c>
      <c r="F59" s="25">
        <v>7</v>
      </c>
      <c r="G59" s="1"/>
    </row>
    <row r="60" spans="1:21" x14ac:dyDescent="0.25">
      <c r="A60" s="1"/>
      <c r="B60" s="1"/>
      <c r="C60" s="1"/>
      <c r="D60" s="1"/>
      <c r="E60" s="1"/>
      <c r="F60" s="1"/>
      <c r="G60" s="1"/>
    </row>
    <row r="61" spans="1:21" x14ac:dyDescent="0.25">
      <c r="A61" s="1"/>
      <c r="B61" s="1"/>
      <c r="C61" s="1"/>
      <c r="D61" s="1"/>
      <c r="E61" s="1"/>
      <c r="F61" s="1"/>
      <c r="G61" s="1"/>
    </row>
    <row r="62" spans="1:21" x14ac:dyDescent="0.25">
      <c r="A62" s="3" t="s">
        <v>112</v>
      </c>
      <c r="B62" s="16" t="s">
        <v>3</v>
      </c>
      <c r="C62" s="16" t="s">
        <v>143</v>
      </c>
      <c r="D62" s="16"/>
      <c r="E62" s="16" t="s">
        <v>142</v>
      </c>
      <c r="F62" s="16"/>
      <c r="G62" s="1"/>
    </row>
    <row r="63" spans="1:21" x14ac:dyDescent="0.25">
      <c r="A63" s="1"/>
      <c r="B63" s="15">
        <v>37</v>
      </c>
      <c r="C63" s="25" t="s">
        <v>0</v>
      </c>
      <c r="D63" s="25">
        <v>8</v>
      </c>
      <c r="E63" s="25" t="s">
        <v>152</v>
      </c>
      <c r="F63" s="25">
        <v>4</v>
      </c>
      <c r="G63" s="1"/>
    </row>
    <row r="64" spans="1:21" x14ac:dyDescent="0.25">
      <c r="A64" s="1"/>
      <c r="B64" s="1"/>
      <c r="C64" s="1"/>
      <c r="D64" s="1"/>
      <c r="E64" s="1"/>
      <c r="F64" s="1"/>
      <c r="G64" s="1"/>
    </row>
    <row r="65" spans="2:2" ht="18.75" x14ac:dyDescent="0.3">
      <c r="B65" s="29" t="s">
        <v>307</v>
      </c>
    </row>
    <row r="67" spans="2:2" ht="27.75" customHeight="1" x14ac:dyDescent="0.25"/>
  </sheetData>
  <sortState xmlns:xlrd2="http://schemas.microsoft.com/office/spreadsheetml/2017/richdata2" ref="H19:AH23">
    <sortCondition ref="AH19:AH23"/>
  </sortState>
  <phoneticPr fontId="2" type="noConversion"/>
  <pageMargins left="0.70866141732283472" right="0.70866141732283472" top="0.74803149606299213" bottom="0.74803149606299213" header="0.31496062992125984" footer="0.31496062992125984"/>
  <pageSetup scale="46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6006DD-934C-4787-A52B-F7BA74D9702D}">
  <dimension ref="B1:S68"/>
  <sheetViews>
    <sheetView showGridLines="0" zoomScaleNormal="100" workbookViewId="0"/>
  </sheetViews>
  <sheetFormatPr defaultRowHeight="15" x14ac:dyDescent="0.25"/>
  <cols>
    <col min="2" max="2" width="22" customWidth="1"/>
    <col min="11" max="11" width="21" bestFit="1" customWidth="1"/>
    <col min="12" max="12" width="7.140625" style="1" bestFit="1" customWidth="1"/>
    <col min="13" max="13" width="5.28515625" style="1" bestFit="1" customWidth="1"/>
    <col min="14" max="14" width="6.140625" style="1" customWidth="1"/>
    <col min="15" max="15" width="4" style="1" bestFit="1" customWidth="1"/>
    <col min="16" max="16" width="6.85546875" style="1" bestFit="1" customWidth="1"/>
    <col min="17" max="17" width="4" style="1" bestFit="1" customWidth="1"/>
    <col min="18" max="18" width="7.140625" style="1" bestFit="1" customWidth="1"/>
    <col min="19" max="19" width="8.140625" style="1" bestFit="1" customWidth="1"/>
  </cols>
  <sheetData>
    <row r="1" spans="2:19" ht="21" x14ac:dyDescent="0.35">
      <c r="N1" s="111" t="s">
        <v>383</v>
      </c>
    </row>
    <row r="2" spans="2:19" ht="21" x14ac:dyDescent="0.35">
      <c r="D2" s="110" t="s">
        <v>385</v>
      </c>
      <c r="N2" s="1" t="s">
        <v>384</v>
      </c>
    </row>
    <row r="4" spans="2:19" ht="18.75" x14ac:dyDescent="0.3">
      <c r="B4" s="118"/>
      <c r="C4" s="112"/>
      <c r="D4" s="119" t="s">
        <v>386</v>
      </c>
      <c r="E4" s="112"/>
      <c r="F4" s="112"/>
      <c r="G4" s="112"/>
      <c r="H4" s="112"/>
      <c r="I4" s="120"/>
      <c r="J4" s="1"/>
      <c r="K4" s="118"/>
      <c r="L4" s="98" t="s">
        <v>310</v>
      </c>
      <c r="M4" s="99" t="s">
        <v>159</v>
      </c>
      <c r="N4" s="99" t="s">
        <v>156</v>
      </c>
      <c r="O4" s="99" t="s">
        <v>157</v>
      </c>
      <c r="P4" s="99" t="s">
        <v>161</v>
      </c>
      <c r="Q4" s="99" t="s">
        <v>158</v>
      </c>
      <c r="R4" s="99" t="s">
        <v>160</v>
      </c>
      <c r="S4" s="101" t="s">
        <v>162</v>
      </c>
    </row>
    <row r="5" spans="2:19" x14ac:dyDescent="0.25">
      <c r="B5" s="121" t="s">
        <v>373</v>
      </c>
      <c r="C5" s="19" t="s">
        <v>310</v>
      </c>
      <c r="D5" s="19" t="s">
        <v>159</v>
      </c>
      <c r="E5" s="19" t="s">
        <v>156</v>
      </c>
      <c r="F5" s="19" t="s">
        <v>157</v>
      </c>
      <c r="G5" s="19" t="s">
        <v>161</v>
      </c>
      <c r="H5" s="19" t="s">
        <v>158</v>
      </c>
      <c r="I5" s="122" t="s">
        <v>160</v>
      </c>
      <c r="J5" s="1"/>
      <c r="K5" s="28" t="s">
        <v>23</v>
      </c>
      <c r="L5" s="1">
        <v>85</v>
      </c>
      <c r="M5" s="1">
        <v>66</v>
      </c>
      <c r="N5" s="1">
        <v>19</v>
      </c>
      <c r="O5" s="1">
        <v>492</v>
      </c>
      <c r="P5" s="23">
        <v>5.7882352941176469</v>
      </c>
      <c r="Q5" s="1">
        <v>225</v>
      </c>
      <c r="R5" s="23">
        <v>2.6470588235294117</v>
      </c>
      <c r="S5" s="80">
        <v>267</v>
      </c>
    </row>
    <row r="6" spans="2:19" x14ac:dyDescent="0.25">
      <c r="B6" s="123" t="s">
        <v>145</v>
      </c>
      <c r="C6" s="1">
        <v>71</v>
      </c>
      <c r="D6" s="1">
        <v>40</v>
      </c>
      <c r="E6" s="1">
        <v>31</v>
      </c>
      <c r="F6" s="1">
        <v>363</v>
      </c>
      <c r="G6" s="23">
        <v>5.112676056338028</v>
      </c>
      <c r="H6" s="1">
        <v>316</v>
      </c>
      <c r="I6" s="115">
        <v>4.450704225352113</v>
      </c>
      <c r="J6" s="1"/>
      <c r="K6" s="28" t="s">
        <v>110</v>
      </c>
      <c r="L6" s="1">
        <v>81</v>
      </c>
      <c r="M6" s="1">
        <v>57</v>
      </c>
      <c r="N6" s="1">
        <v>24</v>
      </c>
      <c r="O6" s="1">
        <v>411</v>
      </c>
      <c r="P6" s="23">
        <v>5.0740740740740744</v>
      </c>
      <c r="Q6" s="1">
        <v>260</v>
      </c>
      <c r="R6" s="23">
        <v>3.2098765432098766</v>
      </c>
      <c r="S6" s="80">
        <v>151</v>
      </c>
    </row>
    <row r="7" spans="2:19" x14ac:dyDescent="0.25">
      <c r="B7" s="123" t="s">
        <v>57</v>
      </c>
      <c r="C7" s="1">
        <v>62</v>
      </c>
      <c r="D7" s="1">
        <v>31</v>
      </c>
      <c r="E7" s="1">
        <v>32</v>
      </c>
      <c r="F7" s="1">
        <v>297</v>
      </c>
      <c r="G7" s="23">
        <v>4.790322580645161</v>
      </c>
      <c r="H7" s="1">
        <v>351</v>
      </c>
      <c r="I7" s="115">
        <v>5.661290322580645</v>
      </c>
      <c r="J7" s="1"/>
      <c r="K7" s="28" t="s">
        <v>81</v>
      </c>
      <c r="L7" s="1">
        <v>78</v>
      </c>
      <c r="M7" s="1">
        <v>47</v>
      </c>
      <c r="N7" s="1">
        <v>31</v>
      </c>
      <c r="O7" s="1">
        <v>407</v>
      </c>
      <c r="P7" s="23">
        <v>5.2179487179487181</v>
      </c>
      <c r="Q7" s="1">
        <v>336</v>
      </c>
      <c r="R7" s="23">
        <v>4.3076923076923075</v>
      </c>
      <c r="S7" s="80">
        <v>71</v>
      </c>
    </row>
    <row r="8" spans="2:19" x14ac:dyDescent="0.25">
      <c r="B8" s="123" t="s">
        <v>147</v>
      </c>
      <c r="C8" s="1">
        <v>63</v>
      </c>
      <c r="D8" s="1">
        <v>31</v>
      </c>
      <c r="E8" s="1">
        <v>32</v>
      </c>
      <c r="F8" s="1">
        <v>338</v>
      </c>
      <c r="G8" s="23">
        <v>5.3650793650793647</v>
      </c>
      <c r="H8" s="1">
        <v>346</v>
      </c>
      <c r="I8" s="115">
        <v>5.4920634920634921</v>
      </c>
      <c r="J8" s="1"/>
      <c r="K8" s="28" t="s">
        <v>148</v>
      </c>
      <c r="L8" s="1">
        <v>63</v>
      </c>
      <c r="M8" s="1">
        <v>44</v>
      </c>
      <c r="N8" s="1">
        <v>19</v>
      </c>
      <c r="O8" s="1">
        <v>369</v>
      </c>
      <c r="P8" s="1">
        <v>5.9</v>
      </c>
      <c r="Q8" s="1">
        <v>240</v>
      </c>
      <c r="R8" s="1">
        <v>3.8</v>
      </c>
      <c r="S8" s="80">
        <v>129</v>
      </c>
    </row>
    <row r="9" spans="2:19" x14ac:dyDescent="0.25">
      <c r="B9" s="123" t="s">
        <v>150</v>
      </c>
      <c r="C9" s="1">
        <v>55</v>
      </c>
      <c r="D9" s="1">
        <v>25</v>
      </c>
      <c r="E9" s="1">
        <v>30</v>
      </c>
      <c r="F9" s="1">
        <v>264</v>
      </c>
      <c r="G9" s="1">
        <v>4.8</v>
      </c>
      <c r="H9" s="1">
        <v>242</v>
      </c>
      <c r="I9" s="80">
        <v>4.4000000000000004</v>
      </c>
      <c r="J9" s="1"/>
      <c r="K9" s="74" t="s">
        <v>237</v>
      </c>
      <c r="L9" s="1">
        <v>71</v>
      </c>
      <c r="M9" s="1">
        <v>40</v>
      </c>
      <c r="N9" s="1">
        <v>31</v>
      </c>
      <c r="O9" s="1">
        <v>363</v>
      </c>
      <c r="P9" s="23">
        <v>5.112676056338028</v>
      </c>
      <c r="Q9" s="1">
        <v>316</v>
      </c>
      <c r="R9" s="23">
        <v>4.450704225352113</v>
      </c>
      <c r="S9" s="80">
        <v>47</v>
      </c>
    </row>
    <row r="10" spans="2:19" x14ac:dyDescent="0.25">
      <c r="B10" s="123" t="s">
        <v>320</v>
      </c>
      <c r="C10" s="1">
        <v>43</v>
      </c>
      <c r="D10" s="1">
        <v>21</v>
      </c>
      <c r="E10" s="1">
        <v>22</v>
      </c>
      <c r="F10" s="1">
        <v>181</v>
      </c>
      <c r="G10" s="23">
        <v>4.2093023255813957</v>
      </c>
      <c r="H10" s="1">
        <v>189</v>
      </c>
      <c r="I10" s="115">
        <v>4.3953488372093021</v>
      </c>
      <c r="J10" s="1"/>
      <c r="K10" s="28" t="s">
        <v>52</v>
      </c>
      <c r="L10" s="1">
        <v>65</v>
      </c>
      <c r="M10" s="1">
        <v>37</v>
      </c>
      <c r="N10" s="1">
        <v>28</v>
      </c>
      <c r="O10" s="1">
        <v>347</v>
      </c>
      <c r="P10" s="23">
        <v>5.3384615384615381</v>
      </c>
      <c r="Q10" s="1">
        <v>275</v>
      </c>
      <c r="R10" s="23">
        <v>4.2307692307692308</v>
      </c>
      <c r="S10" s="80">
        <v>72</v>
      </c>
    </row>
    <row r="11" spans="2:19" x14ac:dyDescent="0.25">
      <c r="B11" s="123" t="s">
        <v>149</v>
      </c>
      <c r="C11" s="1">
        <v>18</v>
      </c>
      <c r="D11" s="1">
        <v>6</v>
      </c>
      <c r="E11" s="1">
        <v>12</v>
      </c>
      <c r="F11" s="1">
        <v>72</v>
      </c>
      <c r="G11" s="1">
        <v>4</v>
      </c>
      <c r="H11" s="1">
        <v>113</v>
      </c>
      <c r="I11" s="115">
        <v>6.2777777777777777</v>
      </c>
      <c r="J11" s="1"/>
      <c r="K11" s="28" t="s">
        <v>147</v>
      </c>
      <c r="L11" s="1">
        <v>63</v>
      </c>
      <c r="M11" s="1">
        <v>31</v>
      </c>
      <c r="N11" s="1">
        <v>32</v>
      </c>
      <c r="O11" s="1">
        <v>338</v>
      </c>
      <c r="P11" s="23">
        <v>5.3650793650793647</v>
      </c>
      <c r="Q11" s="1">
        <v>346</v>
      </c>
      <c r="R11" s="23">
        <v>5.4920634920634921</v>
      </c>
      <c r="S11" s="80">
        <v>-8</v>
      </c>
    </row>
    <row r="12" spans="2:19" x14ac:dyDescent="0.25">
      <c r="B12" s="123" t="s">
        <v>285</v>
      </c>
      <c r="C12" s="1">
        <v>11</v>
      </c>
      <c r="D12" s="1">
        <v>3</v>
      </c>
      <c r="E12" s="1">
        <v>8</v>
      </c>
      <c r="F12" s="1">
        <v>45</v>
      </c>
      <c r="G12" s="23">
        <v>4.0909090909090908</v>
      </c>
      <c r="H12" s="1">
        <v>85</v>
      </c>
      <c r="I12" s="115">
        <v>7.7272727272727275</v>
      </c>
      <c r="J12" s="1"/>
      <c r="K12" s="28" t="s">
        <v>275</v>
      </c>
      <c r="L12" s="1">
        <v>54</v>
      </c>
      <c r="M12" s="1">
        <v>31</v>
      </c>
      <c r="N12" s="1">
        <v>23</v>
      </c>
      <c r="O12" s="1">
        <v>289</v>
      </c>
      <c r="P12" s="23">
        <v>5.3518518518518521</v>
      </c>
      <c r="Q12" s="1">
        <v>228</v>
      </c>
      <c r="R12" s="23">
        <v>4.2222222222222223</v>
      </c>
      <c r="S12" s="80">
        <v>61</v>
      </c>
    </row>
    <row r="13" spans="2:19" x14ac:dyDescent="0.25">
      <c r="B13" s="123" t="s">
        <v>163</v>
      </c>
      <c r="C13" s="1">
        <v>12</v>
      </c>
      <c r="D13" s="1">
        <v>4</v>
      </c>
      <c r="E13" s="1">
        <v>8</v>
      </c>
      <c r="F13" s="1">
        <v>57</v>
      </c>
      <c r="G13" s="23">
        <v>4.75</v>
      </c>
      <c r="H13" s="1">
        <v>74</v>
      </c>
      <c r="I13" s="115">
        <v>6.166666666666667</v>
      </c>
      <c r="J13" s="1"/>
      <c r="K13" s="28" t="s">
        <v>57</v>
      </c>
      <c r="L13" s="1">
        <v>62</v>
      </c>
      <c r="M13" s="1">
        <v>31</v>
      </c>
      <c r="N13" s="1">
        <v>32</v>
      </c>
      <c r="O13" s="1">
        <v>297</v>
      </c>
      <c r="P13" s="23">
        <v>4.790322580645161</v>
      </c>
      <c r="Q13" s="1">
        <v>351</v>
      </c>
      <c r="R13" s="23">
        <v>5.661290322580645</v>
      </c>
      <c r="S13" s="80">
        <v>-54</v>
      </c>
    </row>
    <row r="14" spans="2:19" x14ac:dyDescent="0.25">
      <c r="B14" s="123" t="s">
        <v>199</v>
      </c>
      <c r="C14" s="1">
        <v>8</v>
      </c>
      <c r="D14" s="1">
        <v>2</v>
      </c>
      <c r="E14" s="1">
        <v>6</v>
      </c>
      <c r="F14" s="1">
        <v>19</v>
      </c>
      <c r="G14" s="23">
        <v>2.375</v>
      </c>
      <c r="H14" s="1">
        <v>56</v>
      </c>
      <c r="I14" s="80">
        <v>7</v>
      </c>
      <c r="J14" s="1"/>
      <c r="K14" s="28" t="s">
        <v>152</v>
      </c>
      <c r="L14" s="1">
        <v>59</v>
      </c>
      <c r="M14" s="1">
        <v>27</v>
      </c>
      <c r="N14" s="1">
        <v>32</v>
      </c>
      <c r="O14" s="1">
        <v>293</v>
      </c>
      <c r="P14" s="23">
        <v>4.8833333333333337</v>
      </c>
      <c r="Q14" s="1">
        <v>315</v>
      </c>
      <c r="R14" s="1">
        <v>5.25</v>
      </c>
      <c r="S14" s="80">
        <v>-22</v>
      </c>
    </row>
    <row r="15" spans="2:19" x14ac:dyDescent="0.25">
      <c r="B15" s="123" t="s">
        <v>211</v>
      </c>
      <c r="C15" s="1">
        <v>1</v>
      </c>
      <c r="D15" s="1">
        <v>0</v>
      </c>
      <c r="E15" s="1">
        <v>2</v>
      </c>
      <c r="F15" s="1">
        <v>5</v>
      </c>
      <c r="G15" s="1">
        <v>5</v>
      </c>
      <c r="H15" s="1">
        <v>23</v>
      </c>
      <c r="I15" s="80">
        <v>23</v>
      </c>
      <c r="J15" s="1"/>
      <c r="K15" s="28" t="s">
        <v>49</v>
      </c>
      <c r="L15" s="1">
        <v>54</v>
      </c>
      <c r="M15" s="1">
        <v>26</v>
      </c>
      <c r="N15" s="1">
        <v>28</v>
      </c>
      <c r="O15" s="1">
        <v>283</v>
      </c>
      <c r="P15" s="23">
        <v>5.2407407407407405</v>
      </c>
      <c r="Q15" s="1">
        <v>286</v>
      </c>
      <c r="R15" s="23">
        <v>5.2962962962962967</v>
      </c>
      <c r="S15" s="80">
        <v>-3</v>
      </c>
    </row>
    <row r="16" spans="2:19" x14ac:dyDescent="0.25">
      <c r="B16" s="124"/>
      <c r="C16" s="126">
        <f>SUM(C6:C15)</f>
        <v>344</v>
      </c>
      <c r="D16" s="126">
        <f t="shared" ref="D16:H16" si="0">SUM(D6:D15)</f>
        <v>163</v>
      </c>
      <c r="E16" s="126">
        <f t="shared" si="0"/>
        <v>183</v>
      </c>
      <c r="F16" s="126">
        <f t="shared" si="0"/>
        <v>1641</v>
      </c>
      <c r="G16" s="127">
        <f>F16/C16</f>
        <v>4.7703488372093021</v>
      </c>
      <c r="H16" s="126">
        <f t="shared" si="0"/>
        <v>1795</v>
      </c>
      <c r="I16" s="128">
        <f>H16/C16</f>
        <v>5.2180232558139537</v>
      </c>
      <c r="J16" s="1"/>
      <c r="K16" s="74" t="s">
        <v>318</v>
      </c>
      <c r="L16" s="1">
        <v>52</v>
      </c>
      <c r="M16" s="1">
        <v>26</v>
      </c>
      <c r="N16" s="1">
        <v>26</v>
      </c>
      <c r="O16" s="1">
        <v>265</v>
      </c>
      <c r="P16" s="23">
        <v>5.1960784313725492</v>
      </c>
      <c r="Q16" s="1">
        <v>229</v>
      </c>
      <c r="R16" s="23">
        <v>4.4901960784313726</v>
      </c>
      <c r="S16" s="80">
        <v>36</v>
      </c>
    </row>
    <row r="17" spans="2:19" x14ac:dyDescent="0.25">
      <c r="J17" s="1"/>
      <c r="K17" s="74" t="s">
        <v>150</v>
      </c>
      <c r="L17" s="1">
        <v>55</v>
      </c>
      <c r="M17" s="1">
        <v>25</v>
      </c>
      <c r="N17" s="1">
        <v>30</v>
      </c>
      <c r="O17" s="1">
        <v>264</v>
      </c>
      <c r="P17" s="1">
        <v>4.8</v>
      </c>
      <c r="Q17" s="1">
        <v>242</v>
      </c>
      <c r="R17" s="1">
        <v>4.4000000000000004</v>
      </c>
      <c r="S17" s="80">
        <v>22</v>
      </c>
    </row>
    <row r="18" spans="2:19" x14ac:dyDescent="0.25">
      <c r="J18" s="1"/>
      <c r="K18" s="28" t="s">
        <v>356</v>
      </c>
      <c r="L18" s="1">
        <v>43</v>
      </c>
      <c r="M18" s="1">
        <v>21</v>
      </c>
      <c r="N18" s="1">
        <v>22</v>
      </c>
      <c r="O18" s="1">
        <v>181</v>
      </c>
      <c r="P18" s="23">
        <v>4.2093023255813957</v>
      </c>
      <c r="Q18" s="1">
        <v>189</v>
      </c>
      <c r="R18" s="23">
        <v>4.3953488372093021</v>
      </c>
      <c r="S18" s="80">
        <v>-8</v>
      </c>
    </row>
    <row r="19" spans="2:19" ht="18.75" x14ac:dyDescent="0.3">
      <c r="B19" s="118"/>
      <c r="C19" s="112"/>
      <c r="D19" s="119" t="s">
        <v>387</v>
      </c>
      <c r="E19" s="112"/>
      <c r="F19" s="125"/>
      <c r="G19" s="125"/>
      <c r="H19" s="125"/>
      <c r="I19" s="120"/>
      <c r="J19" s="1"/>
      <c r="K19" s="28" t="s">
        <v>58</v>
      </c>
      <c r="L19" s="1">
        <v>37</v>
      </c>
      <c r="M19" s="1">
        <v>17</v>
      </c>
      <c r="N19" s="1">
        <v>20</v>
      </c>
      <c r="O19" s="1">
        <v>181</v>
      </c>
      <c r="P19" s="23">
        <v>4.8918918918918921</v>
      </c>
      <c r="Q19" s="1">
        <v>198</v>
      </c>
      <c r="R19" s="23">
        <v>5.3513513513513518</v>
      </c>
      <c r="S19" s="80">
        <v>-17</v>
      </c>
    </row>
    <row r="20" spans="2:19" x14ac:dyDescent="0.25">
      <c r="B20" s="121" t="s">
        <v>373</v>
      </c>
      <c r="C20" s="19" t="s">
        <v>310</v>
      </c>
      <c r="D20" s="19" t="s">
        <v>159</v>
      </c>
      <c r="E20" s="19" t="s">
        <v>156</v>
      </c>
      <c r="F20" s="19" t="s">
        <v>157</v>
      </c>
      <c r="G20" s="19" t="s">
        <v>161</v>
      </c>
      <c r="H20" s="19" t="s">
        <v>158</v>
      </c>
      <c r="I20" s="122" t="s">
        <v>160</v>
      </c>
      <c r="J20" s="1"/>
      <c r="K20" s="28" t="s">
        <v>146</v>
      </c>
      <c r="L20" s="1">
        <v>47</v>
      </c>
      <c r="M20" s="1">
        <v>16</v>
      </c>
      <c r="N20" s="1">
        <v>32</v>
      </c>
      <c r="O20" s="1">
        <v>150</v>
      </c>
      <c r="P20" s="23">
        <v>3.1914893617021276</v>
      </c>
      <c r="Q20" s="1">
        <v>269</v>
      </c>
      <c r="R20" s="23">
        <v>5.7234042553191493</v>
      </c>
      <c r="S20" s="80">
        <v>-119</v>
      </c>
    </row>
    <row r="21" spans="2:19" x14ac:dyDescent="0.25">
      <c r="B21" s="123" t="s">
        <v>52</v>
      </c>
      <c r="C21" s="1">
        <v>65</v>
      </c>
      <c r="D21" s="1">
        <v>37</v>
      </c>
      <c r="E21" s="1">
        <v>28</v>
      </c>
      <c r="F21" s="1">
        <v>347</v>
      </c>
      <c r="G21" s="23">
        <v>5.3384615384615381</v>
      </c>
      <c r="H21" s="1">
        <v>275</v>
      </c>
      <c r="I21" s="115">
        <v>4.2307692307692308</v>
      </c>
      <c r="J21" s="1"/>
      <c r="K21" s="28" t="s">
        <v>100</v>
      </c>
      <c r="L21" s="1">
        <v>44</v>
      </c>
      <c r="M21" s="1">
        <v>16</v>
      </c>
      <c r="N21" s="1">
        <v>28</v>
      </c>
      <c r="O21" s="1">
        <v>141</v>
      </c>
      <c r="P21" s="1">
        <v>3.2</v>
      </c>
      <c r="Q21" s="1">
        <v>258</v>
      </c>
      <c r="R21" s="1">
        <v>5.9</v>
      </c>
      <c r="S21" s="80">
        <v>-117</v>
      </c>
    </row>
    <row r="22" spans="2:19" x14ac:dyDescent="0.25">
      <c r="B22" s="123" t="s">
        <v>51</v>
      </c>
      <c r="C22" s="1">
        <v>54</v>
      </c>
      <c r="D22" s="1">
        <v>31</v>
      </c>
      <c r="E22" s="1">
        <v>23</v>
      </c>
      <c r="F22" s="1">
        <v>289</v>
      </c>
      <c r="G22" s="23">
        <v>5.3518518518518521</v>
      </c>
      <c r="H22" s="1">
        <v>228</v>
      </c>
      <c r="I22" s="115">
        <v>4.2222222222222223</v>
      </c>
      <c r="J22" s="1"/>
      <c r="K22" s="28" t="s">
        <v>264</v>
      </c>
      <c r="L22" s="1">
        <v>26</v>
      </c>
      <c r="M22" s="1">
        <v>12</v>
      </c>
      <c r="N22" s="1">
        <v>14</v>
      </c>
      <c r="O22" s="1">
        <v>117</v>
      </c>
      <c r="P22" s="1">
        <v>4.5</v>
      </c>
      <c r="Q22" s="1">
        <v>119</v>
      </c>
      <c r="R22" s="23">
        <v>4.5769230769230766</v>
      </c>
      <c r="S22" s="80">
        <v>-2</v>
      </c>
    </row>
    <row r="23" spans="2:19" x14ac:dyDescent="0.25">
      <c r="B23" s="123" t="s">
        <v>299</v>
      </c>
      <c r="C23" s="1">
        <v>6</v>
      </c>
      <c r="D23" s="1">
        <v>2</v>
      </c>
      <c r="E23" s="1">
        <v>4</v>
      </c>
      <c r="F23" s="1">
        <v>25</v>
      </c>
      <c r="G23" s="23">
        <v>4.166666666666667</v>
      </c>
      <c r="H23" s="1">
        <v>32</v>
      </c>
      <c r="I23" s="115">
        <v>5.333333333333333</v>
      </c>
      <c r="J23" s="1"/>
      <c r="K23" s="28" t="s">
        <v>17</v>
      </c>
      <c r="L23" s="1">
        <v>44</v>
      </c>
      <c r="M23" s="1">
        <v>12</v>
      </c>
      <c r="N23" s="1">
        <v>32</v>
      </c>
      <c r="O23" s="1">
        <v>173</v>
      </c>
      <c r="P23" s="23">
        <v>4.0232558139534884</v>
      </c>
      <c r="Q23" s="1">
        <v>272</v>
      </c>
      <c r="R23" s="23">
        <v>6.3255813953488369</v>
      </c>
      <c r="S23" s="80">
        <v>-99</v>
      </c>
    </row>
    <row r="24" spans="2:19" x14ac:dyDescent="0.25">
      <c r="B24" s="123" t="s">
        <v>58</v>
      </c>
      <c r="C24" s="1">
        <v>37</v>
      </c>
      <c r="D24" s="1">
        <v>17</v>
      </c>
      <c r="E24" s="1">
        <v>20</v>
      </c>
      <c r="F24" s="1">
        <v>181</v>
      </c>
      <c r="G24" s="23">
        <v>4.8918918918918921</v>
      </c>
      <c r="H24" s="1">
        <v>198</v>
      </c>
      <c r="I24" s="115">
        <v>5.3513513513513518</v>
      </c>
      <c r="J24" s="1"/>
      <c r="K24" s="28" t="s">
        <v>227</v>
      </c>
      <c r="L24" s="1">
        <v>23</v>
      </c>
      <c r="M24" s="1">
        <v>11</v>
      </c>
      <c r="N24" s="1">
        <v>12</v>
      </c>
      <c r="O24" s="1">
        <v>110</v>
      </c>
      <c r="P24" s="23">
        <v>4.7826086956521738</v>
      </c>
      <c r="Q24" s="1">
        <v>118</v>
      </c>
      <c r="R24" s="23">
        <v>5.1304347826086953</v>
      </c>
      <c r="S24" s="80">
        <v>-8</v>
      </c>
    </row>
    <row r="25" spans="2:19" x14ac:dyDescent="0.25">
      <c r="B25" s="123" t="s">
        <v>198</v>
      </c>
      <c r="C25" s="1">
        <v>23</v>
      </c>
      <c r="D25" s="1">
        <v>11</v>
      </c>
      <c r="E25" s="1">
        <v>12</v>
      </c>
      <c r="F25" s="1">
        <v>110</v>
      </c>
      <c r="G25" s="23">
        <v>4.7826086956521738</v>
      </c>
      <c r="H25" s="1">
        <v>118</v>
      </c>
      <c r="I25" s="115">
        <v>5.1304347826086953</v>
      </c>
      <c r="J25" s="1"/>
      <c r="K25" s="28" t="s">
        <v>359</v>
      </c>
      <c r="L25" s="1">
        <v>39</v>
      </c>
      <c r="M25" s="1">
        <v>11</v>
      </c>
      <c r="N25" s="1">
        <v>28</v>
      </c>
      <c r="O25" s="1">
        <v>134</v>
      </c>
      <c r="P25" s="23">
        <v>3.4358974358974357</v>
      </c>
      <c r="Q25" s="1">
        <v>230</v>
      </c>
      <c r="R25" s="23">
        <v>5.8974358974358978</v>
      </c>
      <c r="S25" s="80">
        <v>-96</v>
      </c>
    </row>
    <row r="26" spans="2:19" x14ac:dyDescent="0.25">
      <c r="B26" s="123" t="s">
        <v>167</v>
      </c>
      <c r="C26" s="1">
        <v>8</v>
      </c>
      <c r="D26" s="1">
        <v>4</v>
      </c>
      <c r="E26" s="1">
        <v>4</v>
      </c>
      <c r="F26" s="1">
        <v>43</v>
      </c>
      <c r="G26" s="23">
        <v>5.375</v>
      </c>
      <c r="H26" s="1">
        <v>26</v>
      </c>
      <c r="I26" s="115">
        <v>3.25</v>
      </c>
      <c r="J26" s="1"/>
      <c r="K26" s="28" t="s">
        <v>235</v>
      </c>
      <c r="L26" s="1">
        <v>21</v>
      </c>
      <c r="M26" s="1">
        <v>11</v>
      </c>
      <c r="N26" s="1">
        <v>10</v>
      </c>
      <c r="O26" s="1">
        <v>95</v>
      </c>
      <c r="P26" s="23">
        <v>4.5238095238095237</v>
      </c>
      <c r="Q26" s="1">
        <v>71</v>
      </c>
      <c r="R26" s="23">
        <v>3.3809523809523809</v>
      </c>
      <c r="S26" s="80">
        <v>24</v>
      </c>
    </row>
    <row r="27" spans="2:19" x14ac:dyDescent="0.25">
      <c r="B27" s="124"/>
      <c r="C27" s="126">
        <f>SUM(C21:C26)</f>
        <v>193</v>
      </c>
      <c r="D27" s="126">
        <f>SUM(D21:D26)</f>
        <v>102</v>
      </c>
      <c r="E27" s="126">
        <f>SUM(E21:E26)</f>
        <v>91</v>
      </c>
      <c r="F27" s="126">
        <f>SUM(F21:F26)</f>
        <v>995</v>
      </c>
      <c r="G27" s="127">
        <f>F27/C27</f>
        <v>5.1554404145077717</v>
      </c>
      <c r="H27" s="126">
        <f>SUM(H21:H26)</f>
        <v>877</v>
      </c>
      <c r="I27" s="128">
        <f>H27/C27</f>
        <v>4.5440414507772022</v>
      </c>
      <c r="J27" s="1"/>
      <c r="K27" s="28" t="s">
        <v>210</v>
      </c>
      <c r="L27" s="1">
        <v>11</v>
      </c>
      <c r="M27" s="1">
        <v>7</v>
      </c>
      <c r="N27" s="1">
        <v>4</v>
      </c>
      <c r="O27" s="1">
        <v>56</v>
      </c>
      <c r="P27" s="23">
        <v>5.0909090909090908</v>
      </c>
      <c r="Q27" s="1">
        <v>48</v>
      </c>
      <c r="R27" s="23">
        <v>4.3636363636363633</v>
      </c>
      <c r="S27" s="80">
        <v>0</v>
      </c>
    </row>
    <row r="28" spans="2:19" x14ac:dyDescent="0.25">
      <c r="J28" s="1"/>
      <c r="K28" s="28" t="s">
        <v>149</v>
      </c>
      <c r="L28" s="1">
        <v>18</v>
      </c>
      <c r="M28" s="1">
        <v>6</v>
      </c>
      <c r="N28" s="1">
        <v>12</v>
      </c>
      <c r="O28" s="1">
        <v>72</v>
      </c>
      <c r="P28" s="1">
        <v>4</v>
      </c>
      <c r="Q28" s="1">
        <v>113</v>
      </c>
      <c r="R28" s="23">
        <v>6.2777777777777777</v>
      </c>
      <c r="S28" s="80">
        <v>-41</v>
      </c>
    </row>
    <row r="29" spans="2:19" x14ac:dyDescent="0.25">
      <c r="J29" s="1"/>
      <c r="K29" s="28" t="s">
        <v>208</v>
      </c>
      <c r="L29" s="1">
        <v>16</v>
      </c>
      <c r="M29" s="1">
        <v>6</v>
      </c>
      <c r="N29" s="1">
        <v>10</v>
      </c>
      <c r="O29" s="1">
        <v>69</v>
      </c>
      <c r="P29" s="23">
        <v>4.3125</v>
      </c>
      <c r="Q29" s="1">
        <v>76</v>
      </c>
      <c r="R29" s="1">
        <v>4.75</v>
      </c>
      <c r="S29" s="80">
        <v>-7</v>
      </c>
    </row>
    <row r="30" spans="2:19" ht="18.75" x14ac:dyDescent="0.3">
      <c r="B30" s="118"/>
      <c r="C30" s="112"/>
      <c r="D30" s="119" t="s">
        <v>388</v>
      </c>
      <c r="E30" s="112"/>
      <c r="F30" s="112"/>
      <c r="G30" s="112"/>
      <c r="H30" s="112"/>
      <c r="I30" s="120"/>
      <c r="J30" s="1"/>
      <c r="K30" s="28" t="s">
        <v>301</v>
      </c>
      <c r="L30" s="1">
        <v>10</v>
      </c>
      <c r="M30" s="1">
        <v>6</v>
      </c>
      <c r="N30" s="1">
        <v>4</v>
      </c>
      <c r="O30" s="1">
        <v>36</v>
      </c>
      <c r="P30" s="1">
        <v>3.6</v>
      </c>
      <c r="Q30" s="1">
        <v>33</v>
      </c>
      <c r="R30" s="1">
        <v>3.3</v>
      </c>
      <c r="S30" s="80">
        <v>3</v>
      </c>
    </row>
    <row r="31" spans="2:19" x14ac:dyDescent="0.25">
      <c r="B31" s="121" t="s">
        <v>373</v>
      </c>
      <c r="C31" s="19" t="s">
        <v>310</v>
      </c>
      <c r="D31" s="19" t="s">
        <v>159</v>
      </c>
      <c r="E31" s="19" t="s">
        <v>156</v>
      </c>
      <c r="F31" s="19" t="s">
        <v>157</v>
      </c>
      <c r="G31" s="19" t="s">
        <v>161</v>
      </c>
      <c r="H31" s="19" t="s">
        <v>158</v>
      </c>
      <c r="I31" s="122" t="s">
        <v>160</v>
      </c>
      <c r="J31" s="1"/>
      <c r="K31" s="74" t="s">
        <v>167</v>
      </c>
      <c r="L31" s="1">
        <v>8</v>
      </c>
      <c r="M31" s="1">
        <v>4</v>
      </c>
      <c r="N31" s="1">
        <v>4</v>
      </c>
      <c r="O31" s="1">
        <v>43</v>
      </c>
      <c r="P31" s="23">
        <v>5.375</v>
      </c>
      <c r="Q31" s="1">
        <v>26</v>
      </c>
      <c r="R31" s="23">
        <v>3.25</v>
      </c>
      <c r="S31" s="80">
        <v>17</v>
      </c>
    </row>
    <row r="32" spans="2:19" x14ac:dyDescent="0.25">
      <c r="B32" s="123" t="s">
        <v>110</v>
      </c>
      <c r="C32" s="1">
        <v>81</v>
      </c>
      <c r="D32" s="1">
        <v>57</v>
      </c>
      <c r="E32" s="1">
        <v>24</v>
      </c>
      <c r="F32" s="1">
        <v>411</v>
      </c>
      <c r="G32" s="23">
        <v>5.0740740740740744</v>
      </c>
      <c r="H32" s="1">
        <v>260</v>
      </c>
      <c r="I32" s="115">
        <v>3.2098765432098766</v>
      </c>
      <c r="J32" s="1"/>
      <c r="K32" s="28" t="s">
        <v>163</v>
      </c>
      <c r="L32" s="1">
        <v>12</v>
      </c>
      <c r="M32" s="1">
        <v>4</v>
      </c>
      <c r="N32" s="1">
        <v>8</v>
      </c>
      <c r="O32" s="1">
        <v>57</v>
      </c>
      <c r="P32" s="1">
        <v>4.75</v>
      </c>
      <c r="Q32" s="1">
        <v>74</v>
      </c>
      <c r="R32" s="23">
        <v>6.166666666666667</v>
      </c>
      <c r="S32" s="80">
        <v>-17</v>
      </c>
    </row>
    <row r="33" spans="2:19" x14ac:dyDescent="0.25">
      <c r="B33" s="123" t="s">
        <v>23</v>
      </c>
      <c r="C33" s="1">
        <v>85</v>
      </c>
      <c r="D33" s="1">
        <v>66</v>
      </c>
      <c r="E33" s="1">
        <v>19</v>
      </c>
      <c r="F33" s="1">
        <v>492</v>
      </c>
      <c r="G33" s="23">
        <v>5.7882352941176469</v>
      </c>
      <c r="H33" s="1">
        <v>225</v>
      </c>
      <c r="I33" s="115">
        <v>2.6470588235294117</v>
      </c>
      <c r="J33" s="1"/>
      <c r="K33" s="28" t="s">
        <v>151</v>
      </c>
      <c r="L33" s="1">
        <v>25</v>
      </c>
      <c r="M33" s="1">
        <v>3</v>
      </c>
      <c r="N33" s="1">
        <v>22</v>
      </c>
      <c r="O33" s="1">
        <v>76</v>
      </c>
      <c r="P33" s="1">
        <v>3</v>
      </c>
      <c r="Q33" s="1">
        <v>177</v>
      </c>
      <c r="R33" s="23">
        <v>7.08</v>
      </c>
      <c r="S33" s="80">
        <v>-101</v>
      </c>
    </row>
    <row r="34" spans="2:19" x14ac:dyDescent="0.25">
      <c r="B34" s="123" t="s">
        <v>17</v>
      </c>
      <c r="C34" s="1">
        <v>43</v>
      </c>
      <c r="D34" s="1">
        <v>12</v>
      </c>
      <c r="E34" s="1">
        <v>32</v>
      </c>
      <c r="F34" s="1">
        <v>173</v>
      </c>
      <c r="G34" s="23">
        <v>4.0232558139534884</v>
      </c>
      <c r="H34" s="1">
        <v>272</v>
      </c>
      <c r="I34" s="115">
        <v>6.3255813953488369</v>
      </c>
      <c r="J34" s="1"/>
      <c r="K34" s="28" t="s">
        <v>285</v>
      </c>
      <c r="L34" s="1">
        <v>11</v>
      </c>
      <c r="M34" s="1">
        <v>3</v>
      </c>
      <c r="N34" s="1">
        <v>8</v>
      </c>
      <c r="O34" s="1">
        <v>45</v>
      </c>
      <c r="P34" s="23">
        <v>4.0909090909090908</v>
      </c>
      <c r="Q34" s="1">
        <v>85</v>
      </c>
      <c r="R34" s="23">
        <v>7.7272727272727275</v>
      </c>
      <c r="S34" s="80">
        <v>-40</v>
      </c>
    </row>
    <row r="35" spans="2:19" x14ac:dyDescent="0.25">
      <c r="B35" s="124"/>
      <c r="C35" s="126">
        <f>SUM(C32:C34)</f>
        <v>209</v>
      </c>
      <c r="D35" s="126">
        <f t="shared" ref="D35:H35" si="1">SUM(D32:D34)</f>
        <v>135</v>
      </c>
      <c r="E35" s="126">
        <f t="shared" si="1"/>
        <v>75</v>
      </c>
      <c r="F35" s="126">
        <f t="shared" si="1"/>
        <v>1076</v>
      </c>
      <c r="G35" s="127">
        <f>F35/C35</f>
        <v>5.1483253588516744</v>
      </c>
      <c r="H35" s="126">
        <f t="shared" si="1"/>
        <v>757</v>
      </c>
      <c r="I35" s="128">
        <f>H35/C35</f>
        <v>3.6220095693779903</v>
      </c>
      <c r="J35" s="1"/>
      <c r="K35" s="28" t="s">
        <v>108</v>
      </c>
      <c r="L35" s="1">
        <v>14</v>
      </c>
      <c r="M35" s="1">
        <v>2</v>
      </c>
      <c r="N35" s="1">
        <v>12</v>
      </c>
      <c r="O35" s="1">
        <v>28</v>
      </c>
      <c r="P35" s="1">
        <v>2</v>
      </c>
      <c r="Q35" s="1">
        <v>99</v>
      </c>
      <c r="R35" s="23">
        <v>7.0714285714285712</v>
      </c>
      <c r="S35" s="80">
        <v>-71</v>
      </c>
    </row>
    <row r="36" spans="2:19" x14ac:dyDescent="0.25">
      <c r="J36" s="1"/>
      <c r="K36" s="28" t="s">
        <v>299</v>
      </c>
      <c r="L36" s="1">
        <v>6</v>
      </c>
      <c r="M36" s="1">
        <v>2</v>
      </c>
      <c r="N36" s="1">
        <v>4</v>
      </c>
      <c r="O36" s="1">
        <v>25</v>
      </c>
      <c r="P36" s="23">
        <v>4.166666666666667</v>
      </c>
      <c r="Q36" s="1">
        <v>32</v>
      </c>
      <c r="R36" s="23">
        <v>5.333333333333333</v>
      </c>
      <c r="S36" s="80">
        <v>-7</v>
      </c>
    </row>
    <row r="37" spans="2:19" x14ac:dyDescent="0.25">
      <c r="J37" s="1"/>
      <c r="K37" s="28" t="s">
        <v>199</v>
      </c>
      <c r="L37" s="1">
        <v>8</v>
      </c>
      <c r="M37" s="1">
        <v>2</v>
      </c>
      <c r="N37" s="1">
        <v>6</v>
      </c>
      <c r="O37" s="1">
        <v>19</v>
      </c>
      <c r="P37" s="23">
        <v>2.375</v>
      </c>
      <c r="Q37" s="1">
        <v>56</v>
      </c>
      <c r="R37" s="1">
        <v>7</v>
      </c>
      <c r="S37" s="80">
        <v>-37</v>
      </c>
    </row>
    <row r="38" spans="2:19" ht="18.75" x14ac:dyDescent="0.3">
      <c r="B38" s="118"/>
      <c r="C38" s="112"/>
      <c r="D38" s="119" t="s">
        <v>389</v>
      </c>
      <c r="E38" s="112"/>
      <c r="F38" s="112"/>
      <c r="G38" s="112"/>
      <c r="H38" s="112"/>
      <c r="I38" s="120"/>
      <c r="J38" s="1"/>
      <c r="K38" s="28" t="s">
        <v>1</v>
      </c>
      <c r="L38" s="1">
        <v>6</v>
      </c>
      <c r="M38" s="1">
        <v>2</v>
      </c>
      <c r="N38" s="1">
        <v>4</v>
      </c>
      <c r="O38" s="1">
        <v>17</v>
      </c>
      <c r="P38" s="23">
        <v>2.8333333333333335</v>
      </c>
      <c r="Q38" s="1">
        <v>29</v>
      </c>
      <c r="R38" s="23">
        <v>4.833333333333333</v>
      </c>
      <c r="S38" s="80">
        <v>-12</v>
      </c>
    </row>
    <row r="39" spans="2:19" x14ac:dyDescent="0.25">
      <c r="B39" s="121" t="s">
        <v>373</v>
      </c>
      <c r="C39" s="19" t="s">
        <v>310</v>
      </c>
      <c r="D39" s="19" t="s">
        <v>159</v>
      </c>
      <c r="E39" s="19" t="s">
        <v>156</v>
      </c>
      <c r="F39" s="19" t="s">
        <v>157</v>
      </c>
      <c r="G39" s="19" t="s">
        <v>161</v>
      </c>
      <c r="H39" s="19" t="s">
        <v>158</v>
      </c>
      <c r="I39" s="122" t="s">
        <v>160</v>
      </c>
      <c r="J39" s="1"/>
      <c r="K39" s="28" t="s">
        <v>298</v>
      </c>
      <c r="L39" s="1">
        <v>3</v>
      </c>
      <c r="M39" s="1">
        <v>1</v>
      </c>
      <c r="N39" s="1">
        <v>2</v>
      </c>
      <c r="O39" s="1">
        <v>8</v>
      </c>
      <c r="P39" s="23">
        <v>2.6666666666666665</v>
      </c>
      <c r="Q39" s="1">
        <v>9</v>
      </c>
      <c r="R39" s="1">
        <v>3</v>
      </c>
      <c r="S39" s="80">
        <v>-1</v>
      </c>
    </row>
    <row r="40" spans="2:19" x14ac:dyDescent="0.25">
      <c r="B40" s="123" t="s">
        <v>148</v>
      </c>
      <c r="C40" s="1">
        <v>63</v>
      </c>
      <c r="D40" s="1">
        <v>44</v>
      </c>
      <c r="E40" s="1">
        <v>19</v>
      </c>
      <c r="F40" s="1">
        <v>369</v>
      </c>
      <c r="G40" s="1">
        <v>5.9</v>
      </c>
      <c r="H40" s="1">
        <v>240</v>
      </c>
      <c r="I40" s="80">
        <v>3.8</v>
      </c>
      <c r="J40" s="1"/>
      <c r="K40" s="28" t="s">
        <v>209</v>
      </c>
      <c r="L40" s="1">
        <v>5</v>
      </c>
      <c r="M40" s="1">
        <v>1</v>
      </c>
      <c r="N40" s="1">
        <v>4</v>
      </c>
      <c r="O40" s="1">
        <v>22</v>
      </c>
      <c r="P40" s="1">
        <v>5.5</v>
      </c>
      <c r="Q40" s="1">
        <v>24</v>
      </c>
      <c r="R40" s="1">
        <v>6</v>
      </c>
      <c r="S40" s="80">
        <v>-2</v>
      </c>
    </row>
    <row r="41" spans="2:19" x14ac:dyDescent="0.25">
      <c r="B41" s="123" t="s">
        <v>81</v>
      </c>
      <c r="C41" s="1">
        <v>78</v>
      </c>
      <c r="D41" s="1">
        <v>47</v>
      </c>
      <c r="E41" s="1">
        <v>31</v>
      </c>
      <c r="F41" s="1">
        <v>407</v>
      </c>
      <c r="G41" s="23">
        <v>5.2179487179487181</v>
      </c>
      <c r="H41" s="1">
        <v>336</v>
      </c>
      <c r="I41" s="115">
        <v>4.3076923076923075</v>
      </c>
      <c r="J41" s="1"/>
      <c r="K41" s="81" t="s">
        <v>377</v>
      </c>
      <c r="L41" s="32">
        <v>2</v>
      </c>
      <c r="M41" s="32">
        <v>0</v>
      </c>
      <c r="N41" s="32">
        <v>2</v>
      </c>
      <c r="O41" s="32">
        <v>5</v>
      </c>
      <c r="P41" s="32">
        <v>5</v>
      </c>
      <c r="Q41" s="32">
        <v>23</v>
      </c>
      <c r="R41" s="32">
        <v>23</v>
      </c>
      <c r="S41" s="82">
        <v>-18</v>
      </c>
    </row>
    <row r="42" spans="2:19" x14ac:dyDescent="0.25">
      <c r="B42" s="123" t="s">
        <v>49</v>
      </c>
      <c r="C42" s="1">
        <v>54</v>
      </c>
      <c r="D42" s="1">
        <v>26</v>
      </c>
      <c r="E42" s="1">
        <v>28</v>
      </c>
      <c r="F42" s="1">
        <v>283</v>
      </c>
      <c r="G42" s="23">
        <v>5.2407407407407405</v>
      </c>
      <c r="H42" s="1">
        <v>286</v>
      </c>
      <c r="I42" s="115">
        <v>5.2962962962962967</v>
      </c>
    </row>
    <row r="43" spans="2:19" x14ac:dyDescent="0.25">
      <c r="B43" s="113" t="s">
        <v>318</v>
      </c>
      <c r="C43" s="1">
        <v>51</v>
      </c>
      <c r="D43" s="1">
        <v>26</v>
      </c>
      <c r="E43" s="1">
        <v>26</v>
      </c>
      <c r="F43" s="1">
        <v>265</v>
      </c>
      <c r="G43" s="23">
        <v>5.1960784313725492</v>
      </c>
      <c r="H43" s="1">
        <v>229</v>
      </c>
      <c r="I43" s="115">
        <v>4.4901960784313726</v>
      </c>
    </row>
    <row r="44" spans="2:19" x14ac:dyDescent="0.25">
      <c r="B44" s="123" t="s">
        <v>152</v>
      </c>
      <c r="C44" s="1">
        <v>59</v>
      </c>
      <c r="D44" s="1">
        <v>27</v>
      </c>
      <c r="E44" s="1">
        <v>32</v>
      </c>
      <c r="F44" s="1">
        <v>293</v>
      </c>
      <c r="G44" s="23">
        <v>4.8833333333333337</v>
      </c>
      <c r="H44" s="1">
        <v>315</v>
      </c>
      <c r="I44" s="80">
        <v>5.25</v>
      </c>
    </row>
    <row r="45" spans="2:19" x14ac:dyDescent="0.25">
      <c r="B45" s="123" t="s">
        <v>100</v>
      </c>
      <c r="C45" s="1">
        <v>44</v>
      </c>
      <c r="D45" s="1">
        <v>16</v>
      </c>
      <c r="E45" s="1">
        <v>28</v>
      </c>
      <c r="F45" s="1">
        <v>141</v>
      </c>
      <c r="G45" s="1">
        <v>3.2</v>
      </c>
      <c r="H45" s="1">
        <v>258</v>
      </c>
      <c r="I45" s="80">
        <v>5.9</v>
      </c>
    </row>
    <row r="46" spans="2:19" x14ac:dyDescent="0.25">
      <c r="B46" s="123" t="s">
        <v>146</v>
      </c>
      <c r="C46" s="1">
        <v>47</v>
      </c>
      <c r="D46" s="1">
        <v>16</v>
      </c>
      <c r="E46" s="1">
        <v>32</v>
      </c>
      <c r="F46" s="1">
        <v>150</v>
      </c>
      <c r="G46" s="23">
        <v>3.1914893617021276</v>
      </c>
      <c r="H46" s="1">
        <v>269</v>
      </c>
      <c r="I46" s="115">
        <v>5.7234042553191493</v>
      </c>
    </row>
    <row r="47" spans="2:19" x14ac:dyDescent="0.25">
      <c r="B47" s="123" t="s">
        <v>153</v>
      </c>
      <c r="C47" s="1">
        <v>39</v>
      </c>
      <c r="D47" s="1">
        <v>11</v>
      </c>
      <c r="E47" s="1">
        <v>28</v>
      </c>
      <c r="F47" s="1">
        <v>134</v>
      </c>
      <c r="G47" s="23">
        <v>3.4358974358974357</v>
      </c>
      <c r="H47" s="1">
        <v>230</v>
      </c>
      <c r="I47" s="115">
        <v>5.8974358974358978</v>
      </c>
    </row>
    <row r="48" spans="2:19" x14ac:dyDescent="0.25">
      <c r="B48" s="123" t="s">
        <v>208</v>
      </c>
      <c r="C48" s="1">
        <v>16</v>
      </c>
      <c r="D48" s="1">
        <v>6</v>
      </c>
      <c r="E48" s="1">
        <v>10</v>
      </c>
      <c r="F48" s="1">
        <v>69</v>
      </c>
      <c r="G48" s="23">
        <v>4.3125</v>
      </c>
      <c r="H48" s="1">
        <v>76</v>
      </c>
      <c r="I48" s="115">
        <v>4.75</v>
      </c>
    </row>
    <row r="49" spans="2:9" x14ac:dyDescent="0.25">
      <c r="B49" s="124"/>
      <c r="C49" s="129">
        <f>SUM(C40:C48)</f>
        <v>451</v>
      </c>
      <c r="D49" s="129">
        <f t="shared" ref="D49:H49" si="2">SUM(D40:D48)</f>
        <v>219</v>
      </c>
      <c r="E49" s="129">
        <f t="shared" si="2"/>
        <v>234</v>
      </c>
      <c r="F49" s="129">
        <f t="shared" si="2"/>
        <v>2111</v>
      </c>
      <c r="G49" s="130">
        <f>F49/C49</f>
        <v>4.6807095343680709</v>
      </c>
      <c r="H49" s="129">
        <f t="shared" si="2"/>
        <v>2239</v>
      </c>
      <c r="I49" s="131">
        <f>H49/C49</f>
        <v>4.9645232815964526</v>
      </c>
    </row>
    <row r="52" spans="2:9" ht="18.75" x14ac:dyDescent="0.3">
      <c r="B52" s="118"/>
      <c r="C52" s="112"/>
      <c r="D52" s="119" t="s">
        <v>390</v>
      </c>
      <c r="E52" s="112"/>
      <c r="F52" s="112"/>
      <c r="G52" s="112"/>
      <c r="H52" s="112"/>
      <c r="I52" s="120"/>
    </row>
    <row r="53" spans="2:9" x14ac:dyDescent="0.25">
      <c r="B53" s="121" t="s">
        <v>373</v>
      </c>
      <c r="C53" s="19" t="s">
        <v>310</v>
      </c>
      <c r="D53" s="19" t="s">
        <v>159</v>
      </c>
      <c r="E53" s="19" t="s">
        <v>156</v>
      </c>
      <c r="F53" s="19" t="s">
        <v>157</v>
      </c>
      <c r="G53" s="19" t="s">
        <v>161</v>
      </c>
      <c r="H53" s="19" t="s">
        <v>158</v>
      </c>
      <c r="I53" s="122" t="s">
        <v>160</v>
      </c>
    </row>
    <row r="54" spans="2:9" x14ac:dyDescent="0.25">
      <c r="B54" s="123" t="s">
        <v>235</v>
      </c>
      <c r="C54" s="1">
        <v>21</v>
      </c>
      <c r="D54" s="1">
        <v>11</v>
      </c>
      <c r="E54" s="1">
        <v>10</v>
      </c>
      <c r="F54" s="1">
        <v>95</v>
      </c>
      <c r="G54" s="23">
        <v>4.5238095238095237</v>
      </c>
      <c r="H54" s="1">
        <v>71</v>
      </c>
      <c r="I54" s="115">
        <v>3.3809523809523809</v>
      </c>
    </row>
    <row r="55" spans="2:9" x14ac:dyDescent="0.25">
      <c r="B55" s="123" t="s">
        <v>210</v>
      </c>
      <c r="C55" s="1">
        <v>11</v>
      </c>
      <c r="D55" s="1">
        <v>7</v>
      </c>
      <c r="E55" s="1">
        <v>4</v>
      </c>
      <c r="F55" s="1">
        <v>56</v>
      </c>
      <c r="G55" s="23">
        <v>5.0909090909090908</v>
      </c>
      <c r="H55" s="1">
        <v>48</v>
      </c>
      <c r="I55" s="115">
        <v>4.3636363636363633</v>
      </c>
    </row>
    <row r="56" spans="2:9" x14ac:dyDescent="0.25">
      <c r="B56" s="123" t="s">
        <v>212</v>
      </c>
      <c r="C56" s="1">
        <v>26</v>
      </c>
      <c r="D56" s="1">
        <v>12</v>
      </c>
      <c r="E56" s="1">
        <v>14</v>
      </c>
      <c r="F56" s="1">
        <v>117</v>
      </c>
      <c r="G56" s="1">
        <v>4.5</v>
      </c>
      <c r="H56" s="1">
        <v>119</v>
      </c>
      <c r="I56" s="115">
        <v>4.5769230769230766</v>
      </c>
    </row>
    <row r="57" spans="2:9" x14ac:dyDescent="0.25">
      <c r="B57" s="123" t="s">
        <v>108</v>
      </c>
      <c r="C57" s="1">
        <v>14</v>
      </c>
      <c r="D57" s="1">
        <v>2</v>
      </c>
      <c r="E57" s="1">
        <v>12</v>
      </c>
      <c r="F57" s="1">
        <v>28</v>
      </c>
      <c r="G57" s="1">
        <v>2</v>
      </c>
      <c r="H57" s="1">
        <v>99</v>
      </c>
      <c r="I57" s="115">
        <v>7.0714285714285712</v>
      </c>
    </row>
    <row r="58" spans="2:9" x14ac:dyDescent="0.25">
      <c r="B58" s="123" t="s">
        <v>151</v>
      </c>
      <c r="C58" s="1">
        <v>25</v>
      </c>
      <c r="D58" s="1">
        <v>3</v>
      </c>
      <c r="E58" s="1">
        <v>22</v>
      </c>
      <c r="F58" s="1">
        <v>76</v>
      </c>
      <c r="G58" s="1">
        <v>3</v>
      </c>
      <c r="H58" s="1">
        <v>177</v>
      </c>
      <c r="I58" s="115">
        <v>7.08</v>
      </c>
    </row>
    <row r="59" spans="2:9" x14ac:dyDescent="0.25">
      <c r="B59" s="123" t="s">
        <v>209</v>
      </c>
      <c r="C59" s="1">
        <v>4</v>
      </c>
      <c r="D59" s="1">
        <v>1</v>
      </c>
      <c r="E59" s="1">
        <v>4</v>
      </c>
      <c r="F59" s="1">
        <v>22</v>
      </c>
      <c r="G59" s="1">
        <v>5.5</v>
      </c>
      <c r="H59" s="1">
        <v>24</v>
      </c>
      <c r="I59" s="80">
        <v>6</v>
      </c>
    </row>
    <row r="60" spans="2:9" x14ac:dyDescent="0.25">
      <c r="B60" s="124"/>
      <c r="C60" s="129">
        <f>SUM(C54:C59)</f>
        <v>101</v>
      </c>
      <c r="D60" s="129">
        <f t="shared" ref="D60:H60" si="3">SUM(D54:D59)</f>
        <v>36</v>
      </c>
      <c r="E60" s="129">
        <f t="shared" si="3"/>
        <v>66</v>
      </c>
      <c r="F60" s="129">
        <f t="shared" si="3"/>
        <v>394</v>
      </c>
      <c r="G60" s="130">
        <f>F60/C60</f>
        <v>3.9009900990099009</v>
      </c>
      <c r="H60" s="129">
        <f t="shared" si="3"/>
        <v>538</v>
      </c>
      <c r="I60" s="131">
        <f>H60/C60</f>
        <v>5.326732673267327</v>
      </c>
    </row>
    <row r="63" spans="2:9" x14ac:dyDescent="0.25">
      <c r="B63" s="132" t="s">
        <v>373</v>
      </c>
      <c r="C63" s="99" t="s">
        <v>310</v>
      </c>
      <c r="D63" s="99" t="s">
        <v>159</v>
      </c>
      <c r="E63" s="99" t="s">
        <v>156</v>
      </c>
      <c r="F63" s="99" t="s">
        <v>161</v>
      </c>
      <c r="G63" s="99" t="s">
        <v>160</v>
      </c>
      <c r="H63" s="101" t="s">
        <v>391</v>
      </c>
    </row>
    <row r="64" spans="2:9" x14ac:dyDescent="0.25">
      <c r="B64" s="123" t="s">
        <v>392</v>
      </c>
      <c r="C64" s="1">
        <v>209</v>
      </c>
      <c r="D64" s="1">
        <v>135</v>
      </c>
      <c r="E64" s="1">
        <v>75</v>
      </c>
      <c r="F64" s="23">
        <v>5.1483253588516744</v>
      </c>
      <c r="G64" s="23">
        <v>3.6220095693779903</v>
      </c>
      <c r="H64" s="116">
        <f>D64/C64</f>
        <v>0.64593301435406703</v>
      </c>
    </row>
    <row r="65" spans="2:8" x14ac:dyDescent="0.25">
      <c r="B65" s="123" t="s">
        <v>393</v>
      </c>
      <c r="C65" s="1">
        <v>193</v>
      </c>
      <c r="D65" s="1">
        <v>102</v>
      </c>
      <c r="E65" s="1">
        <v>91</v>
      </c>
      <c r="F65" s="23">
        <v>5.1554404145077717</v>
      </c>
      <c r="G65" s="23">
        <v>4.5440414507772022</v>
      </c>
      <c r="H65" s="116">
        <f>D65/C65</f>
        <v>0.52849740932642486</v>
      </c>
    </row>
    <row r="66" spans="2:8" x14ac:dyDescent="0.25">
      <c r="B66" s="123" t="s">
        <v>394</v>
      </c>
      <c r="C66" s="1">
        <v>452</v>
      </c>
      <c r="D66" s="1">
        <v>219</v>
      </c>
      <c r="E66" s="1">
        <v>234</v>
      </c>
      <c r="F66" s="23">
        <v>4.6703539823008846</v>
      </c>
      <c r="G66" s="23">
        <v>4.9535398230088497</v>
      </c>
      <c r="H66" s="116">
        <f>D66/C66</f>
        <v>0.48451327433628316</v>
      </c>
    </row>
    <row r="67" spans="2:8" x14ac:dyDescent="0.25">
      <c r="B67" s="123" t="s">
        <v>395</v>
      </c>
      <c r="C67" s="1">
        <v>187</v>
      </c>
      <c r="D67" s="1">
        <v>100</v>
      </c>
      <c r="E67" s="1">
        <v>87</v>
      </c>
      <c r="F67" s="23">
        <v>5.1871657754010698</v>
      </c>
      <c r="G67" s="23">
        <v>4.5187165775401068</v>
      </c>
      <c r="H67" s="116">
        <f>D67/C67</f>
        <v>0.53475935828877008</v>
      </c>
    </row>
    <row r="68" spans="2:8" x14ac:dyDescent="0.25">
      <c r="B68" s="124" t="s">
        <v>396</v>
      </c>
      <c r="C68" s="87">
        <v>101</v>
      </c>
      <c r="D68" s="87">
        <v>36</v>
      </c>
      <c r="E68" s="87">
        <v>66</v>
      </c>
      <c r="F68" s="133">
        <v>3.9009900990099009</v>
      </c>
      <c r="G68" s="133">
        <v>5.326732673267327</v>
      </c>
      <c r="H68" s="134">
        <f>D68/C68</f>
        <v>0.35643564356435642</v>
      </c>
    </row>
  </sheetData>
  <sortState xmlns:xlrd2="http://schemas.microsoft.com/office/spreadsheetml/2017/richdata2" ref="J5:S41">
    <sortCondition ref="J5:J41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566B55-9891-4429-A20E-0CD084DD2067}">
  <dimension ref="A1:W179"/>
  <sheetViews>
    <sheetView showGridLines="0" workbookViewId="0"/>
  </sheetViews>
  <sheetFormatPr defaultRowHeight="15" x14ac:dyDescent="0.25"/>
  <cols>
    <col min="1" max="1" width="5" customWidth="1"/>
    <col min="2" max="2" width="5" bestFit="1" customWidth="1"/>
    <col min="3" max="3" width="22" bestFit="1" customWidth="1"/>
    <col min="4" max="4" width="7.140625" bestFit="1" customWidth="1"/>
    <col min="5" max="5" width="5.28515625" bestFit="1" customWidth="1"/>
    <col min="6" max="6" width="4.7109375" bestFit="1" customWidth="1"/>
    <col min="7" max="7" width="3.140625" bestFit="1" customWidth="1"/>
    <col min="8" max="8" width="6.85546875" bestFit="1" customWidth="1"/>
    <col min="9" max="9" width="3.42578125" bestFit="1" customWidth="1"/>
    <col min="10" max="10" width="7.140625" bestFit="1" customWidth="1"/>
    <col min="11" max="11" width="8.140625" bestFit="1" customWidth="1"/>
    <col min="13" max="13" width="5" bestFit="1" customWidth="1"/>
    <col min="14" max="14" width="22" bestFit="1" customWidth="1"/>
    <col min="15" max="15" width="7.140625" bestFit="1" customWidth="1"/>
    <col min="16" max="16" width="5.28515625" bestFit="1" customWidth="1"/>
    <col min="17" max="17" width="4.7109375" bestFit="1" customWidth="1"/>
    <col min="18" max="18" width="3.140625" bestFit="1" customWidth="1"/>
    <col min="19" max="19" width="6.85546875" bestFit="1" customWidth="1"/>
    <col min="20" max="20" width="3.42578125" bestFit="1" customWidth="1"/>
    <col min="21" max="21" width="7.140625" bestFit="1" customWidth="1"/>
    <col min="22" max="22" width="8.140625" bestFit="1" customWidth="1"/>
  </cols>
  <sheetData>
    <row r="1" spans="1:23" ht="21" x14ac:dyDescent="0.35">
      <c r="K1" s="110" t="s">
        <v>381</v>
      </c>
    </row>
    <row r="2" spans="1:23" x14ac:dyDescent="0.25">
      <c r="K2" t="s">
        <v>382</v>
      </c>
    </row>
    <row r="4" spans="1:23" x14ac:dyDescent="0.25">
      <c r="B4" s="90" t="s">
        <v>375</v>
      </c>
      <c r="C4" s="108" t="s">
        <v>373</v>
      </c>
      <c r="D4" s="108" t="s">
        <v>310</v>
      </c>
      <c r="E4" s="108" t="s">
        <v>159</v>
      </c>
      <c r="F4" s="108" t="s">
        <v>156</v>
      </c>
      <c r="G4" s="108" t="s">
        <v>157</v>
      </c>
      <c r="H4" s="109" t="s">
        <v>161</v>
      </c>
      <c r="I4" s="108" t="s">
        <v>158</v>
      </c>
      <c r="J4" s="109" t="s">
        <v>160</v>
      </c>
      <c r="K4" s="91" t="s">
        <v>162</v>
      </c>
      <c r="M4" s="90" t="s">
        <v>375</v>
      </c>
      <c r="N4" s="108" t="s">
        <v>373</v>
      </c>
      <c r="O4" s="108" t="s">
        <v>310</v>
      </c>
      <c r="P4" s="108" t="s">
        <v>159</v>
      </c>
      <c r="Q4" s="108" t="s">
        <v>156</v>
      </c>
      <c r="R4" s="108" t="s">
        <v>157</v>
      </c>
      <c r="S4" s="109" t="s">
        <v>161</v>
      </c>
      <c r="T4" s="108" t="s">
        <v>158</v>
      </c>
      <c r="U4" s="109" t="s">
        <v>160</v>
      </c>
      <c r="V4" s="91" t="s">
        <v>162</v>
      </c>
    </row>
    <row r="5" spans="1:23" x14ac:dyDescent="0.25">
      <c r="A5" s="1"/>
      <c r="B5" s="28">
        <v>2012</v>
      </c>
      <c r="C5" s="18" t="s">
        <v>173</v>
      </c>
      <c r="D5" s="18">
        <v>7</v>
      </c>
      <c r="E5" s="18">
        <v>7</v>
      </c>
      <c r="F5" s="18">
        <v>0</v>
      </c>
      <c r="G5" s="18">
        <v>50</v>
      </c>
      <c r="H5" s="20">
        <v>6.25</v>
      </c>
      <c r="I5" s="18">
        <v>13</v>
      </c>
      <c r="J5" s="20">
        <v>1.625</v>
      </c>
      <c r="K5" s="80">
        <v>37</v>
      </c>
      <c r="L5" s="1"/>
      <c r="M5" s="28">
        <v>2015</v>
      </c>
      <c r="N5" s="1" t="s">
        <v>269</v>
      </c>
      <c r="O5" s="18">
        <v>3</v>
      </c>
      <c r="P5" s="18">
        <v>1</v>
      </c>
      <c r="Q5" s="18">
        <v>2</v>
      </c>
      <c r="R5" s="18">
        <v>7</v>
      </c>
      <c r="S5" s="20">
        <v>2.3333333333333335</v>
      </c>
      <c r="T5" s="18">
        <v>12</v>
      </c>
      <c r="U5" s="18">
        <v>4</v>
      </c>
      <c r="V5" s="80">
        <v>-5</v>
      </c>
      <c r="W5" s="1"/>
    </row>
    <row r="6" spans="1:23" x14ac:dyDescent="0.25">
      <c r="A6" s="1"/>
      <c r="B6" s="28">
        <v>2011</v>
      </c>
      <c r="C6" s="1" t="s">
        <v>173</v>
      </c>
      <c r="D6" s="18">
        <v>7</v>
      </c>
      <c r="E6" s="18">
        <v>7</v>
      </c>
      <c r="F6" s="18">
        <v>0</v>
      </c>
      <c r="G6" s="18">
        <v>40</v>
      </c>
      <c r="H6" s="20">
        <v>5.7142857142857144</v>
      </c>
      <c r="I6" s="18">
        <v>9</v>
      </c>
      <c r="J6" s="20">
        <v>1.2857142857142858</v>
      </c>
      <c r="K6" s="80">
        <v>31</v>
      </c>
      <c r="L6" s="1"/>
      <c r="M6" s="28">
        <v>2010</v>
      </c>
      <c r="N6" s="1" t="s">
        <v>49</v>
      </c>
      <c r="O6" s="18">
        <v>3</v>
      </c>
      <c r="P6" s="18">
        <v>1</v>
      </c>
      <c r="Q6" s="18">
        <v>2</v>
      </c>
      <c r="R6" s="1">
        <v>13</v>
      </c>
      <c r="S6" s="23">
        <v>4.333333333333333</v>
      </c>
      <c r="T6" s="1">
        <v>12</v>
      </c>
      <c r="U6" s="1">
        <v>4</v>
      </c>
      <c r="V6" s="80">
        <v>1</v>
      </c>
      <c r="W6" s="18"/>
    </row>
    <row r="7" spans="1:23" x14ac:dyDescent="0.25">
      <c r="A7" s="1"/>
      <c r="B7" s="28">
        <v>2010</v>
      </c>
      <c r="C7" s="1" t="s">
        <v>173</v>
      </c>
      <c r="D7" s="18">
        <v>7</v>
      </c>
      <c r="E7" s="18">
        <v>7</v>
      </c>
      <c r="F7" s="18">
        <v>0</v>
      </c>
      <c r="G7" s="18">
        <v>41</v>
      </c>
      <c r="H7" s="20">
        <v>5.8571428571428568</v>
      </c>
      <c r="I7" s="18">
        <v>10</v>
      </c>
      <c r="J7" s="20">
        <v>1.4285714285714286</v>
      </c>
      <c r="K7" s="80">
        <v>31</v>
      </c>
      <c r="L7" s="1"/>
      <c r="M7" s="28">
        <v>2014</v>
      </c>
      <c r="N7" s="1" t="s">
        <v>268</v>
      </c>
      <c r="O7" s="18">
        <v>3</v>
      </c>
      <c r="P7" s="18">
        <v>1</v>
      </c>
      <c r="Q7" s="18">
        <v>2</v>
      </c>
      <c r="R7" s="18">
        <v>15</v>
      </c>
      <c r="S7" s="18">
        <v>5</v>
      </c>
      <c r="T7" s="18">
        <v>15</v>
      </c>
      <c r="U7" s="18">
        <v>5</v>
      </c>
      <c r="V7" s="80">
        <v>0</v>
      </c>
      <c r="W7" s="18"/>
    </row>
    <row r="8" spans="1:23" x14ac:dyDescent="0.25">
      <c r="A8" s="1"/>
      <c r="B8" s="28">
        <v>2016</v>
      </c>
      <c r="C8" s="1" t="s">
        <v>231</v>
      </c>
      <c r="D8" s="1">
        <v>7</v>
      </c>
      <c r="E8" s="1">
        <v>7</v>
      </c>
      <c r="F8" s="1">
        <v>0</v>
      </c>
      <c r="G8" s="1">
        <v>38</v>
      </c>
      <c r="H8" s="23">
        <v>5.4285714285714288</v>
      </c>
      <c r="I8" s="1">
        <v>11</v>
      </c>
      <c r="J8" s="23">
        <v>1.5714285714285714</v>
      </c>
      <c r="K8" s="80">
        <v>27</v>
      </c>
      <c r="L8" s="1"/>
      <c r="M8" s="75">
        <v>2023</v>
      </c>
      <c r="N8" s="1" t="s">
        <v>146</v>
      </c>
      <c r="O8" s="1">
        <v>3</v>
      </c>
      <c r="P8" s="1">
        <v>1</v>
      </c>
      <c r="Q8" s="1">
        <v>2</v>
      </c>
      <c r="R8" s="1">
        <v>7</v>
      </c>
      <c r="S8" s="23">
        <v>2.3333333333333335</v>
      </c>
      <c r="T8" s="1">
        <v>14</v>
      </c>
      <c r="U8" s="23">
        <v>4.666666666666667</v>
      </c>
      <c r="V8" s="80">
        <v>-7</v>
      </c>
    </row>
    <row r="9" spans="1:23" x14ac:dyDescent="0.25">
      <c r="A9" s="1"/>
      <c r="B9" s="75">
        <v>2023</v>
      </c>
      <c r="C9" s="1" t="s">
        <v>23</v>
      </c>
      <c r="D9" s="1">
        <v>6</v>
      </c>
      <c r="E9" s="1">
        <v>6</v>
      </c>
      <c r="F9" s="1">
        <v>0</v>
      </c>
      <c r="G9" s="1">
        <v>61</v>
      </c>
      <c r="H9" s="23">
        <v>10.166666666666666</v>
      </c>
      <c r="I9" s="1">
        <v>4</v>
      </c>
      <c r="J9" s="23">
        <v>0.66666666666666663</v>
      </c>
      <c r="K9" s="80">
        <v>57</v>
      </c>
      <c r="L9" s="1"/>
      <c r="M9" s="28">
        <v>2019</v>
      </c>
      <c r="N9" s="1" t="s">
        <v>146</v>
      </c>
      <c r="O9" s="1">
        <v>3</v>
      </c>
      <c r="P9" s="1">
        <v>1</v>
      </c>
      <c r="Q9" s="1">
        <v>2</v>
      </c>
      <c r="R9" s="1">
        <v>5</v>
      </c>
      <c r="S9" s="23">
        <v>1.6666666666666667</v>
      </c>
      <c r="T9" s="1">
        <v>9</v>
      </c>
      <c r="U9" s="1">
        <v>3</v>
      </c>
      <c r="V9" s="80">
        <v>-4</v>
      </c>
    </row>
    <row r="10" spans="1:23" x14ac:dyDescent="0.25">
      <c r="A10" s="1"/>
      <c r="B10" s="28">
        <v>2018</v>
      </c>
      <c r="C10" s="1" t="s">
        <v>110</v>
      </c>
      <c r="D10" s="18">
        <v>8</v>
      </c>
      <c r="E10" s="18">
        <v>7</v>
      </c>
      <c r="F10" s="18">
        <v>1</v>
      </c>
      <c r="G10" s="18">
        <v>40</v>
      </c>
      <c r="H10" s="18">
        <v>5</v>
      </c>
      <c r="I10" s="18">
        <v>9</v>
      </c>
      <c r="J10" s="20">
        <v>1.125</v>
      </c>
      <c r="K10" s="80">
        <v>31</v>
      </c>
      <c r="L10" s="1"/>
      <c r="M10" s="28">
        <v>2014</v>
      </c>
      <c r="N10" s="1" t="s">
        <v>234</v>
      </c>
      <c r="O10" s="18">
        <v>3</v>
      </c>
      <c r="P10" s="18">
        <v>1</v>
      </c>
      <c r="Q10" s="18">
        <v>2</v>
      </c>
      <c r="R10" s="18">
        <v>5</v>
      </c>
      <c r="S10" s="20">
        <v>1.6666666666666667</v>
      </c>
      <c r="T10" s="18">
        <v>16</v>
      </c>
      <c r="U10" s="20">
        <v>5.333333333333333</v>
      </c>
      <c r="V10" s="80">
        <v>-11</v>
      </c>
    </row>
    <row r="11" spans="1:23" x14ac:dyDescent="0.25">
      <c r="A11" s="1"/>
      <c r="B11" s="28">
        <v>2017</v>
      </c>
      <c r="C11" s="1" t="s">
        <v>110</v>
      </c>
      <c r="D11" s="18">
        <v>8</v>
      </c>
      <c r="E11" s="18">
        <v>7</v>
      </c>
      <c r="F11" s="18">
        <v>1</v>
      </c>
      <c r="G11" s="18">
        <v>59</v>
      </c>
      <c r="H11" s="20">
        <v>7.375</v>
      </c>
      <c r="I11" s="18">
        <v>34</v>
      </c>
      <c r="J11" s="20">
        <v>4.25</v>
      </c>
      <c r="K11" s="80">
        <v>25</v>
      </c>
      <c r="L11" s="1"/>
      <c r="M11" s="28">
        <v>2013</v>
      </c>
      <c r="N11" s="1" t="s">
        <v>234</v>
      </c>
      <c r="O11" s="18">
        <v>3</v>
      </c>
      <c r="P11" s="18">
        <v>1</v>
      </c>
      <c r="Q11" s="18">
        <v>2</v>
      </c>
      <c r="R11" s="18">
        <v>7</v>
      </c>
      <c r="S11" s="20">
        <v>2.3333333333333335</v>
      </c>
      <c r="T11" s="18">
        <v>19</v>
      </c>
      <c r="U11" s="20">
        <v>6.333333333333333</v>
      </c>
      <c r="V11" s="80">
        <v>-12</v>
      </c>
    </row>
    <row r="12" spans="1:23" x14ac:dyDescent="0.25">
      <c r="A12" s="1"/>
      <c r="B12" s="28">
        <v>2009</v>
      </c>
      <c r="C12" s="1" t="s">
        <v>173</v>
      </c>
      <c r="D12" s="18">
        <v>8</v>
      </c>
      <c r="E12" s="18">
        <v>7</v>
      </c>
      <c r="F12" s="18">
        <v>1</v>
      </c>
      <c r="G12" s="18">
        <v>40</v>
      </c>
      <c r="H12" s="18">
        <v>5</v>
      </c>
      <c r="I12" s="18">
        <v>16</v>
      </c>
      <c r="J12" s="18">
        <v>2</v>
      </c>
      <c r="K12" s="80">
        <v>24</v>
      </c>
      <c r="L12" s="1"/>
      <c r="M12" s="28">
        <v>2012</v>
      </c>
      <c r="N12" s="18" t="s">
        <v>234</v>
      </c>
      <c r="O12" s="18">
        <v>3</v>
      </c>
      <c r="P12" s="18">
        <v>1</v>
      </c>
      <c r="Q12" s="18">
        <v>2</v>
      </c>
      <c r="R12" s="18">
        <v>8</v>
      </c>
      <c r="S12" s="18">
        <v>3</v>
      </c>
      <c r="T12" s="18">
        <v>21</v>
      </c>
      <c r="U12" s="18">
        <v>3</v>
      </c>
      <c r="V12" s="80">
        <v>-13</v>
      </c>
    </row>
    <row r="13" spans="1:23" x14ac:dyDescent="0.25">
      <c r="A13" s="1"/>
      <c r="B13" s="28">
        <v>2013</v>
      </c>
      <c r="C13" s="1" t="s">
        <v>148</v>
      </c>
      <c r="D13" s="18">
        <v>8</v>
      </c>
      <c r="E13" s="18">
        <v>7</v>
      </c>
      <c r="F13" s="18">
        <v>1</v>
      </c>
      <c r="G13" s="18">
        <v>49</v>
      </c>
      <c r="H13" s="20">
        <v>6.125</v>
      </c>
      <c r="I13" s="18">
        <v>30</v>
      </c>
      <c r="J13" s="20">
        <v>3.75</v>
      </c>
      <c r="K13" s="80">
        <v>19</v>
      </c>
      <c r="L13" s="1"/>
      <c r="M13" s="28">
        <v>2016</v>
      </c>
      <c r="N13" s="1" t="s">
        <v>271</v>
      </c>
      <c r="O13" s="1">
        <v>3</v>
      </c>
      <c r="P13" s="1">
        <v>1</v>
      </c>
      <c r="Q13" s="1">
        <v>2</v>
      </c>
      <c r="R13" s="1">
        <v>17</v>
      </c>
      <c r="S13" s="23">
        <v>5.666666666666667</v>
      </c>
      <c r="T13" s="1">
        <v>15</v>
      </c>
      <c r="U13" s="1">
        <v>5</v>
      </c>
      <c r="V13" s="80">
        <v>2</v>
      </c>
    </row>
    <row r="14" spans="1:23" x14ac:dyDescent="0.25">
      <c r="A14" s="1"/>
      <c r="B14" s="28">
        <v>2022</v>
      </c>
      <c r="C14" s="1" t="s">
        <v>23</v>
      </c>
      <c r="D14" s="1">
        <v>7</v>
      </c>
      <c r="E14" s="1">
        <v>6</v>
      </c>
      <c r="F14" s="1">
        <v>1</v>
      </c>
      <c r="G14" s="1">
        <v>60</v>
      </c>
      <c r="H14" s="23">
        <v>8.5714285714285712</v>
      </c>
      <c r="I14" s="1">
        <v>31</v>
      </c>
      <c r="J14" s="23">
        <v>4.4285714285714288</v>
      </c>
      <c r="K14" s="80">
        <v>29</v>
      </c>
      <c r="L14" s="1"/>
      <c r="M14" s="28">
        <v>2022</v>
      </c>
      <c r="N14" s="1" t="s">
        <v>150</v>
      </c>
      <c r="O14" s="1">
        <v>3</v>
      </c>
      <c r="P14" s="1">
        <v>1</v>
      </c>
      <c r="Q14" s="1">
        <v>2</v>
      </c>
      <c r="R14" s="1">
        <v>14</v>
      </c>
      <c r="S14" s="23">
        <v>4.666666666666667</v>
      </c>
      <c r="T14" s="1">
        <v>23</v>
      </c>
      <c r="U14" s="23">
        <v>7.666666666666667</v>
      </c>
      <c r="V14" s="80">
        <v>-9</v>
      </c>
    </row>
    <row r="15" spans="1:23" x14ac:dyDescent="0.25">
      <c r="A15" s="1"/>
      <c r="B15" s="28">
        <v>2014</v>
      </c>
      <c r="C15" s="1" t="s">
        <v>358</v>
      </c>
      <c r="D15" s="18">
        <v>7</v>
      </c>
      <c r="E15" s="18">
        <v>6</v>
      </c>
      <c r="F15" s="18">
        <v>1</v>
      </c>
      <c r="G15" s="18">
        <v>39</v>
      </c>
      <c r="H15" s="20">
        <v>5.5714285714285712</v>
      </c>
      <c r="I15" s="18">
        <v>12</v>
      </c>
      <c r="J15" s="20">
        <v>1.7142857142857142</v>
      </c>
      <c r="K15" s="80">
        <v>27</v>
      </c>
      <c r="L15" s="1"/>
      <c r="M15" s="28">
        <v>2018</v>
      </c>
      <c r="N15" s="1" t="s">
        <v>150</v>
      </c>
      <c r="O15" s="18">
        <v>3</v>
      </c>
      <c r="P15" s="18">
        <v>1</v>
      </c>
      <c r="Q15" s="18">
        <v>2</v>
      </c>
      <c r="R15" s="18">
        <v>17</v>
      </c>
      <c r="S15" s="20">
        <v>5.666666666666667</v>
      </c>
      <c r="T15" s="18">
        <v>16</v>
      </c>
      <c r="U15" s="20">
        <v>5.333333333333333</v>
      </c>
      <c r="V15" s="80">
        <v>1</v>
      </c>
    </row>
    <row r="16" spans="1:23" x14ac:dyDescent="0.25">
      <c r="A16" s="1"/>
      <c r="B16" s="74">
        <v>2024</v>
      </c>
      <c r="C16" s="1" t="s">
        <v>145</v>
      </c>
      <c r="D16" s="1">
        <v>7</v>
      </c>
      <c r="E16" s="1">
        <v>6</v>
      </c>
      <c r="F16" s="1">
        <v>1</v>
      </c>
      <c r="G16" s="1">
        <v>55</v>
      </c>
      <c r="H16" s="23">
        <v>7.8571428571428568</v>
      </c>
      <c r="I16" s="1">
        <v>34</v>
      </c>
      <c r="J16" s="23">
        <v>4.8571428571428568</v>
      </c>
      <c r="K16" s="80">
        <v>21</v>
      </c>
      <c r="L16" s="1"/>
      <c r="M16" s="28">
        <v>2017</v>
      </c>
      <c r="N16" s="1" t="s">
        <v>265</v>
      </c>
      <c r="O16" s="18">
        <v>3</v>
      </c>
      <c r="P16" s="18">
        <v>1</v>
      </c>
      <c r="Q16" s="18">
        <v>2</v>
      </c>
      <c r="R16" s="18">
        <v>10</v>
      </c>
      <c r="S16" s="20">
        <v>3.3333333333333335</v>
      </c>
      <c r="T16" s="18">
        <v>10</v>
      </c>
      <c r="U16" s="20">
        <v>3.3333333333333335</v>
      </c>
      <c r="V16" s="80">
        <v>0</v>
      </c>
    </row>
    <row r="17" spans="1:22" x14ac:dyDescent="0.25">
      <c r="A17" s="1"/>
      <c r="B17" s="28">
        <v>2005</v>
      </c>
      <c r="C17" s="1" t="s">
        <v>0</v>
      </c>
      <c r="D17" s="18">
        <v>7</v>
      </c>
      <c r="E17" s="18">
        <v>6</v>
      </c>
      <c r="F17" s="18">
        <v>1</v>
      </c>
      <c r="G17" s="18">
        <v>39</v>
      </c>
      <c r="H17" s="20">
        <v>5.5714285714285712</v>
      </c>
      <c r="I17" s="18">
        <v>24</v>
      </c>
      <c r="J17" s="20">
        <v>3.4285714285714284</v>
      </c>
      <c r="K17" s="80">
        <v>15</v>
      </c>
      <c r="L17" s="1"/>
      <c r="M17" s="28">
        <v>2015</v>
      </c>
      <c r="N17" s="1" t="s">
        <v>233</v>
      </c>
      <c r="O17" s="18">
        <v>3</v>
      </c>
      <c r="P17" s="18">
        <v>1</v>
      </c>
      <c r="Q17" s="18">
        <v>2</v>
      </c>
      <c r="R17" s="18">
        <v>23</v>
      </c>
      <c r="S17" s="20">
        <v>7.666666666666667</v>
      </c>
      <c r="T17" s="18">
        <v>12</v>
      </c>
      <c r="U17" s="18">
        <v>4</v>
      </c>
      <c r="V17" s="80">
        <v>11</v>
      </c>
    </row>
    <row r="18" spans="1:22" x14ac:dyDescent="0.25">
      <c r="A18" s="1"/>
      <c r="B18" s="28">
        <v>2015</v>
      </c>
      <c r="C18" s="1" t="s">
        <v>358</v>
      </c>
      <c r="D18" s="18">
        <v>7</v>
      </c>
      <c r="E18" s="18">
        <v>6</v>
      </c>
      <c r="F18" s="18">
        <v>1</v>
      </c>
      <c r="G18" s="18">
        <v>28</v>
      </c>
      <c r="H18" s="18">
        <v>4</v>
      </c>
      <c r="I18" s="18">
        <v>14</v>
      </c>
      <c r="J18" s="18">
        <v>2</v>
      </c>
      <c r="K18" s="80">
        <v>14</v>
      </c>
      <c r="L18" s="1"/>
      <c r="M18" s="28">
        <v>2012</v>
      </c>
      <c r="N18" s="18" t="s">
        <v>233</v>
      </c>
      <c r="O18" s="18">
        <v>3</v>
      </c>
      <c r="P18" s="18">
        <v>1</v>
      </c>
      <c r="Q18" s="18">
        <v>2</v>
      </c>
      <c r="R18" s="18">
        <v>15</v>
      </c>
      <c r="S18" s="18">
        <v>3</v>
      </c>
      <c r="T18" s="18">
        <v>13</v>
      </c>
      <c r="U18" s="18">
        <v>3</v>
      </c>
      <c r="V18" s="80">
        <v>2</v>
      </c>
    </row>
    <row r="19" spans="1:22" x14ac:dyDescent="0.25">
      <c r="A19" s="1"/>
      <c r="B19" s="28">
        <v>2019</v>
      </c>
      <c r="C19" s="1" t="s">
        <v>51</v>
      </c>
      <c r="D19" s="1">
        <v>7</v>
      </c>
      <c r="E19" s="1">
        <v>6</v>
      </c>
      <c r="F19" s="1">
        <v>1</v>
      </c>
      <c r="G19" s="1">
        <v>36</v>
      </c>
      <c r="H19" s="23">
        <v>5.1428571428571432</v>
      </c>
      <c r="I19" s="1">
        <v>22</v>
      </c>
      <c r="J19" s="23">
        <v>3.1428571428571428</v>
      </c>
      <c r="K19" s="80">
        <v>14</v>
      </c>
      <c r="L19" s="1"/>
      <c r="M19" s="28">
        <v>2009</v>
      </c>
      <c r="N19" s="1" t="s">
        <v>233</v>
      </c>
      <c r="O19" s="1">
        <v>3</v>
      </c>
      <c r="P19" s="1">
        <v>1</v>
      </c>
      <c r="Q19" s="1">
        <v>2</v>
      </c>
      <c r="R19" s="1">
        <v>6</v>
      </c>
      <c r="S19" s="1">
        <v>2</v>
      </c>
      <c r="T19" s="1">
        <v>6</v>
      </c>
      <c r="U19" s="1">
        <v>2</v>
      </c>
      <c r="V19" s="80">
        <v>0</v>
      </c>
    </row>
    <row r="20" spans="1:22" x14ac:dyDescent="0.25">
      <c r="A20" s="1"/>
      <c r="B20" s="28">
        <v>2004</v>
      </c>
      <c r="C20" s="1" t="s">
        <v>81</v>
      </c>
      <c r="D20" s="18">
        <v>7</v>
      </c>
      <c r="E20" s="18">
        <v>6</v>
      </c>
      <c r="F20" s="18">
        <v>1</v>
      </c>
      <c r="G20" s="18">
        <v>21</v>
      </c>
      <c r="H20" s="20">
        <v>3</v>
      </c>
      <c r="I20" s="18">
        <v>17</v>
      </c>
      <c r="J20" s="20">
        <v>2.4285714285714284</v>
      </c>
      <c r="K20" s="80">
        <v>4</v>
      </c>
      <c r="L20" s="1"/>
      <c r="M20" s="74">
        <v>2024</v>
      </c>
      <c r="N20" s="1" t="s">
        <v>152</v>
      </c>
      <c r="O20" s="1">
        <v>3</v>
      </c>
      <c r="P20" s="1">
        <v>1</v>
      </c>
      <c r="Q20" s="1">
        <v>2</v>
      </c>
      <c r="R20" s="1">
        <v>26</v>
      </c>
      <c r="S20" s="23">
        <v>8.6666666666666661</v>
      </c>
      <c r="T20" s="1">
        <v>24</v>
      </c>
      <c r="U20" s="1">
        <v>8</v>
      </c>
      <c r="V20" s="80">
        <v>2</v>
      </c>
    </row>
    <row r="21" spans="1:22" x14ac:dyDescent="0.25">
      <c r="A21" s="1"/>
      <c r="B21" s="28">
        <v>2022</v>
      </c>
      <c r="C21" s="1" t="s">
        <v>51</v>
      </c>
      <c r="D21" s="1">
        <v>8</v>
      </c>
      <c r="E21" s="1">
        <v>6</v>
      </c>
      <c r="F21" s="1">
        <v>2</v>
      </c>
      <c r="G21" s="1">
        <v>73</v>
      </c>
      <c r="H21" s="23">
        <v>9.125</v>
      </c>
      <c r="I21" s="1">
        <v>25</v>
      </c>
      <c r="J21" s="23">
        <v>3.125</v>
      </c>
      <c r="K21" s="80">
        <v>48</v>
      </c>
      <c r="L21" s="1"/>
      <c r="M21" s="28">
        <v>2019</v>
      </c>
      <c r="N21" s="1" t="s">
        <v>152</v>
      </c>
      <c r="O21" s="1">
        <v>3</v>
      </c>
      <c r="P21" s="1">
        <v>1</v>
      </c>
      <c r="Q21" s="1">
        <v>2</v>
      </c>
      <c r="R21" s="1">
        <v>14</v>
      </c>
      <c r="S21" s="23">
        <v>4.666666666666667</v>
      </c>
      <c r="T21" s="1">
        <v>11</v>
      </c>
      <c r="U21" s="23">
        <v>3.6666666666666665</v>
      </c>
      <c r="V21" s="80">
        <v>3</v>
      </c>
    </row>
    <row r="22" spans="1:22" x14ac:dyDescent="0.25">
      <c r="A22" s="1"/>
      <c r="B22" s="28">
        <v>2017</v>
      </c>
      <c r="C22" s="1" t="s">
        <v>266</v>
      </c>
      <c r="D22" s="18">
        <v>8</v>
      </c>
      <c r="E22" s="18">
        <v>6</v>
      </c>
      <c r="F22" s="18">
        <v>2</v>
      </c>
      <c r="G22" s="18">
        <v>70</v>
      </c>
      <c r="H22" s="20">
        <v>8.75</v>
      </c>
      <c r="I22" s="18">
        <v>43</v>
      </c>
      <c r="J22" s="20">
        <v>5.375</v>
      </c>
      <c r="K22" s="80">
        <v>27</v>
      </c>
      <c r="L22" s="1"/>
      <c r="M22" s="28">
        <v>2016</v>
      </c>
      <c r="N22" s="1" t="s">
        <v>228</v>
      </c>
      <c r="O22" s="1">
        <v>3</v>
      </c>
      <c r="P22" s="1">
        <v>1</v>
      </c>
      <c r="Q22" s="1">
        <v>2</v>
      </c>
      <c r="R22" s="1">
        <v>6</v>
      </c>
      <c r="S22" s="1">
        <v>2</v>
      </c>
      <c r="T22" s="1">
        <v>19</v>
      </c>
      <c r="U22" s="23">
        <v>6.333333333333333</v>
      </c>
      <c r="V22" s="80">
        <v>-13</v>
      </c>
    </row>
    <row r="23" spans="1:22" x14ac:dyDescent="0.25">
      <c r="A23" s="1"/>
      <c r="B23" s="28">
        <v>2019</v>
      </c>
      <c r="C23" s="1" t="s">
        <v>57</v>
      </c>
      <c r="D23" s="1">
        <v>8</v>
      </c>
      <c r="E23" s="1">
        <v>6</v>
      </c>
      <c r="F23" s="1">
        <v>2</v>
      </c>
      <c r="G23" s="1">
        <v>34</v>
      </c>
      <c r="H23" s="23">
        <v>4.25</v>
      </c>
      <c r="I23" s="1">
        <v>14</v>
      </c>
      <c r="J23" s="23">
        <v>1.75</v>
      </c>
      <c r="K23" s="80">
        <v>20</v>
      </c>
      <c r="L23" s="1"/>
      <c r="M23" s="28">
        <v>2015</v>
      </c>
      <c r="N23" s="1" t="s">
        <v>228</v>
      </c>
      <c r="O23" s="18">
        <v>3</v>
      </c>
      <c r="P23" s="18">
        <v>1</v>
      </c>
      <c r="Q23" s="18">
        <v>2</v>
      </c>
      <c r="R23" s="18">
        <v>5</v>
      </c>
      <c r="S23" s="20">
        <v>1.6666666666666667</v>
      </c>
      <c r="T23" s="18">
        <v>22</v>
      </c>
      <c r="U23" s="20">
        <v>7.333333333333333</v>
      </c>
      <c r="V23" s="80">
        <v>-17</v>
      </c>
    </row>
    <row r="24" spans="1:22" x14ac:dyDescent="0.25">
      <c r="A24" s="1"/>
      <c r="B24" s="28">
        <v>2012</v>
      </c>
      <c r="C24" s="18" t="s">
        <v>232</v>
      </c>
      <c r="D24" s="18">
        <v>8</v>
      </c>
      <c r="E24" s="18">
        <v>6</v>
      </c>
      <c r="F24" s="18">
        <v>2</v>
      </c>
      <c r="G24" s="18">
        <v>47</v>
      </c>
      <c r="H24" s="20">
        <v>5.875</v>
      </c>
      <c r="I24" s="18">
        <v>27</v>
      </c>
      <c r="J24" s="20">
        <v>3.375</v>
      </c>
      <c r="K24" s="80">
        <v>20</v>
      </c>
      <c r="L24" s="1"/>
      <c r="M24" s="28">
        <v>2012</v>
      </c>
      <c r="N24" s="18" t="s">
        <v>228</v>
      </c>
      <c r="O24" s="18">
        <v>3</v>
      </c>
      <c r="P24" s="18">
        <v>1</v>
      </c>
      <c r="Q24" s="18">
        <v>2</v>
      </c>
      <c r="R24" s="18">
        <v>23</v>
      </c>
      <c r="S24" s="18">
        <v>3</v>
      </c>
      <c r="T24" s="18">
        <v>20</v>
      </c>
      <c r="U24" s="18">
        <v>3</v>
      </c>
      <c r="V24" s="80">
        <v>3</v>
      </c>
    </row>
    <row r="25" spans="1:22" x14ac:dyDescent="0.25">
      <c r="A25" s="1"/>
      <c r="B25" s="28">
        <v>2009</v>
      </c>
      <c r="C25" s="1" t="s">
        <v>278</v>
      </c>
      <c r="D25" s="1">
        <v>8</v>
      </c>
      <c r="E25" s="1">
        <v>6</v>
      </c>
      <c r="F25" s="1">
        <v>2</v>
      </c>
      <c r="G25" s="1">
        <v>48</v>
      </c>
      <c r="H25" s="1">
        <v>6</v>
      </c>
      <c r="I25" s="1">
        <v>30</v>
      </c>
      <c r="J25" s="23">
        <v>3.75</v>
      </c>
      <c r="K25" s="80">
        <v>18</v>
      </c>
      <c r="L25" s="1"/>
      <c r="M25" s="28">
        <v>2019</v>
      </c>
      <c r="N25" s="1" t="s">
        <v>81</v>
      </c>
      <c r="O25" s="1">
        <v>3</v>
      </c>
      <c r="P25" s="1">
        <v>1</v>
      </c>
      <c r="Q25" s="1">
        <v>2</v>
      </c>
      <c r="R25" s="1">
        <v>13</v>
      </c>
      <c r="S25" s="23">
        <v>4.333333333333333</v>
      </c>
      <c r="T25" s="1">
        <v>14</v>
      </c>
      <c r="U25" s="23">
        <v>4.666666666666667</v>
      </c>
      <c r="V25" s="80">
        <v>-1</v>
      </c>
    </row>
    <row r="26" spans="1:22" x14ac:dyDescent="0.25">
      <c r="A26" s="1"/>
      <c r="B26" s="28">
        <v>2014</v>
      </c>
      <c r="C26" s="1" t="s">
        <v>266</v>
      </c>
      <c r="D26" s="18">
        <v>8</v>
      </c>
      <c r="E26" s="18">
        <v>6</v>
      </c>
      <c r="F26" s="18">
        <v>2</v>
      </c>
      <c r="G26" s="18">
        <v>37</v>
      </c>
      <c r="H26" s="20">
        <v>4.625</v>
      </c>
      <c r="I26" s="18">
        <v>24</v>
      </c>
      <c r="J26" s="18">
        <v>3</v>
      </c>
      <c r="K26" s="80">
        <v>13</v>
      </c>
      <c r="L26" s="1"/>
      <c r="M26" s="28">
        <v>2010</v>
      </c>
      <c r="N26" s="1" t="s">
        <v>226</v>
      </c>
      <c r="O26" s="18">
        <v>3</v>
      </c>
      <c r="P26" s="18">
        <v>1</v>
      </c>
      <c r="Q26" s="18">
        <v>2</v>
      </c>
      <c r="R26" s="1">
        <v>9</v>
      </c>
      <c r="S26" s="1">
        <v>3</v>
      </c>
      <c r="T26" s="1">
        <v>11</v>
      </c>
      <c r="U26" s="23">
        <v>3.6666666666666665</v>
      </c>
      <c r="V26" s="80">
        <v>-2</v>
      </c>
    </row>
    <row r="27" spans="1:22" x14ac:dyDescent="0.25">
      <c r="A27" s="1"/>
      <c r="B27" s="28">
        <v>2011</v>
      </c>
      <c r="C27" s="1" t="s">
        <v>148</v>
      </c>
      <c r="D27" s="18">
        <v>7</v>
      </c>
      <c r="E27" s="18">
        <v>5</v>
      </c>
      <c r="F27" s="18">
        <v>2</v>
      </c>
      <c r="G27" s="18">
        <v>55</v>
      </c>
      <c r="H27" s="20">
        <v>7.8571428571428568</v>
      </c>
      <c r="I27" s="18">
        <v>25</v>
      </c>
      <c r="J27" s="20">
        <v>3.5714285714285716</v>
      </c>
      <c r="K27" s="80">
        <v>30</v>
      </c>
      <c r="L27" s="1"/>
      <c r="M27" s="28">
        <v>2016</v>
      </c>
      <c r="N27" s="1" t="s">
        <v>270</v>
      </c>
      <c r="O27" s="1">
        <v>3</v>
      </c>
      <c r="P27" s="1">
        <v>1</v>
      </c>
      <c r="Q27" s="1">
        <v>2</v>
      </c>
      <c r="R27" s="1">
        <v>6</v>
      </c>
      <c r="S27" s="1">
        <v>2</v>
      </c>
      <c r="T27" s="1">
        <v>8</v>
      </c>
      <c r="U27" s="23">
        <v>2.6666666666666665</v>
      </c>
      <c r="V27" s="80">
        <v>-2</v>
      </c>
    </row>
    <row r="28" spans="1:22" x14ac:dyDescent="0.25">
      <c r="A28" s="1"/>
      <c r="B28" s="28">
        <v>2004</v>
      </c>
      <c r="C28" s="18" t="s">
        <v>150</v>
      </c>
      <c r="D28" s="18">
        <v>7</v>
      </c>
      <c r="E28" s="18">
        <v>5</v>
      </c>
      <c r="F28" s="18">
        <v>2</v>
      </c>
      <c r="G28" s="18">
        <v>38</v>
      </c>
      <c r="H28" s="20">
        <v>5.4285714285714288</v>
      </c>
      <c r="I28" s="18">
        <v>17</v>
      </c>
      <c r="J28" s="20">
        <v>2.4285714285714284</v>
      </c>
      <c r="K28" s="80">
        <v>21</v>
      </c>
      <c r="L28" s="1"/>
      <c r="M28" s="28">
        <v>2011</v>
      </c>
      <c r="N28" s="1" t="s">
        <v>250</v>
      </c>
      <c r="O28" s="18">
        <v>3</v>
      </c>
      <c r="P28" s="18">
        <v>1</v>
      </c>
      <c r="Q28" s="18">
        <v>2</v>
      </c>
      <c r="R28" s="18">
        <v>7</v>
      </c>
      <c r="S28" s="20">
        <v>2.3333333333333335</v>
      </c>
      <c r="T28" s="18">
        <v>8</v>
      </c>
      <c r="U28" s="20">
        <v>2.6666666666666665</v>
      </c>
      <c r="V28" s="80">
        <v>-1</v>
      </c>
    </row>
    <row r="29" spans="1:22" x14ac:dyDescent="0.25">
      <c r="A29" s="1"/>
      <c r="B29" s="28">
        <v>2016</v>
      </c>
      <c r="C29" s="1" t="s">
        <v>52</v>
      </c>
      <c r="D29" s="1">
        <v>7</v>
      </c>
      <c r="E29" s="1">
        <v>5</v>
      </c>
      <c r="F29" s="1">
        <v>2</v>
      </c>
      <c r="G29" s="1">
        <v>38</v>
      </c>
      <c r="H29" s="23">
        <v>5.4285714285714288</v>
      </c>
      <c r="I29" s="1">
        <v>17</v>
      </c>
      <c r="J29" s="23">
        <v>2.4285714285714284</v>
      </c>
      <c r="K29" s="80">
        <v>21</v>
      </c>
      <c r="L29" s="1"/>
      <c r="M29" s="28">
        <v>2022</v>
      </c>
      <c r="N29" s="1" t="s">
        <v>166</v>
      </c>
      <c r="O29" s="1">
        <v>3</v>
      </c>
      <c r="P29" s="1">
        <v>1</v>
      </c>
      <c r="Q29" s="1">
        <v>2</v>
      </c>
      <c r="R29" s="1">
        <v>11</v>
      </c>
      <c r="S29" s="23">
        <v>3.6666666666666665</v>
      </c>
      <c r="T29" s="1">
        <v>12</v>
      </c>
      <c r="U29" s="1">
        <v>4</v>
      </c>
      <c r="V29" s="80">
        <v>-1</v>
      </c>
    </row>
    <row r="30" spans="1:22" x14ac:dyDescent="0.25">
      <c r="A30" s="1"/>
      <c r="B30" s="28">
        <v>2018</v>
      </c>
      <c r="C30" s="1" t="s">
        <v>58</v>
      </c>
      <c r="D30" s="18">
        <v>7</v>
      </c>
      <c r="E30" s="18">
        <v>5</v>
      </c>
      <c r="F30" s="18">
        <v>2</v>
      </c>
      <c r="G30" s="18">
        <v>34</v>
      </c>
      <c r="H30" s="20">
        <v>4.8571428571428568</v>
      </c>
      <c r="I30" s="18">
        <v>14</v>
      </c>
      <c r="J30" s="18">
        <v>2</v>
      </c>
      <c r="K30" s="80">
        <v>20</v>
      </c>
      <c r="L30" s="1"/>
      <c r="M30" s="28">
        <v>2019</v>
      </c>
      <c r="N30" s="1" t="s">
        <v>58</v>
      </c>
      <c r="O30" s="1">
        <v>3</v>
      </c>
      <c r="P30" s="1">
        <v>1</v>
      </c>
      <c r="Q30" s="1">
        <v>2</v>
      </c>
      <c r="R30" s="1">
        <v>10</v>
      </c>
      <c r="S30" s="23">
        <v>3.3333333333333335</v>
      </c>
      <c r="T30" s="1">
        <v>17</v>
      </c>
      <c r="U30" s="23">
        <v>5.666666666666667</v>
      </c>
      <c r="V30" s="80">
        <v>-7</v>
      </c>
    </row>
    <row r="31" spans="1:22" x14ac:dyDescent="0.25">
      <c r="A31" s="1"/>
      <c r="B31" s="28">
        <v>2014</v>
      </c>
      <c r="C31" s="1" t="s">
        <v>278</v>
      </c>
      <c r="D31" s="18">
        <v>7</v>
      </c>
      <c r="E31" s="18">
        <v>5</v>
      </c>
      <c r="F31" s="18">
        <v>2</v>
      </c>
      <c r="G31" s="18">
        <v>46</v>
      </c>
      <c r="H31" s="20">
        <v>6.5714285714285712</v>
      </c>
      <c r="I31" s="18">
        <v>27</v>
      </c>
      <c r="J31" s="20">
        <v>3.8571428571428572</v>
      </c>
      <c r="K31" s="80">
        <v>19</v>
      </c>
      <c r="L31" s="1"/>
      <c r="M31" s="28">
        <v>2014</v>
      </c>
      <c r="N31" s="1" t="s">
        <v>58</v>
      </c>
      <c r="O31" s="18">
        <v>3</v>
      </c>
      <c r="P31" s="18">
        <v>1</v>
      </c>
      <c r="Q31" s="18">
        <v>2</v>
      </c>
      <c r="R31" s="18">
        <v>8</v>
      </c>
      <c r="S31" s="20">
        <v>2.6666666666666665</v>
      </c>
      <c r="T31" s="18">
        <v>22</v>
      </c>
      <c r="U31" s="20">
        <v>7.333333333333333</v>
      </c>
      <c r="V31" s="80">
        <v>-14</v>
      </c>
    </row>
    <row r="32" spans="1:22" x14ac:dyDescent="0.25">
      <c r="A32" s="1"/>
      <c r="B32" s="28">
        <v>2012</v>
      </c>
      <c r="C32" s="18" t="s">
        <v>318</v>
      </c>
      <c r="D32" s="18">
        <v>7</v>
      </c>
      <c r="E32" s="18">
        <v>5</v>
      </c>
      <c r="F32" s="18">
        <v>2</v>
      </c>
      <c r="G32" s="18">
        <v>46</v>
      </c>
      <c r="H32" s="20">
        <v>7.666666666666667</v>
      </c>
      <c r="I32" s="18">
        <v>28</v>
      </c>
      <c r="J32" s="20">
        <v>4.666666666666667</v>
      </c>
      <c r="K32" s="80">
        <v>18</v>
      </c>
      <c r="L32" s="1"/>
      <c r="M32" s="28">
        <v>2013</v>
      </c>
      <c r="N32" s="1" t="s">
        <v>58</v>
      </c>
      <c r="O32" s="18">
        <v>3</v>
      </c>
      <c r="P32" s="18">
        <v>1</v>
      </c>
      <c r="Q32" s="18">
        <v>2</v>
      </c>
      <c r="R32" s="18">
        <v>22</v>
      </c>
      <c r="S32" s="20">
        <v>7.333333333333333</v>
      </c>
      <c r="T32" s="18">
        <v>21</v>
      </c>
      <c r="U32" s="18">
        <v>7</v>
      </c>
      <c r="V32" s="80">
        <v>1</v>
      </c>
    </row>
    <row r="33" spans="1:22" x14ac:dyDescent="0.25">
      <c r="A33" s="1"/>
      <c r="B33" s="28">
        <v>2017</v>
      </c>
      <c r="C33" s="1" t="s">
        <v>226</v>
      </c>
      <c r="D33" s="18">
        <v>7</v>
      </c>
      <c r="E33" s="18">
        <v>5</v>
      </c>
      <c r="F33" s="18">
        <v>2</v>
      </c>
      <c r="G33" s="18">
        <v>46</v>
      </c>
      <c r="H33" s="20">
        <v>6.5714285714285712</v>
      </c>
      <c r="I33" s="18">
        <v>29</v>
      </c>
      <c r="J33" s="20">
        <v>4.1428571428571432</v>
      </c>
      <c r="K33" s="80">
        <v>17</v>
      </c>
      <c r="L33" s="1"/>
      <c r="M33" s="28">
        <v>2011</v>
      </c>
      <c r="N33" s="1" t="s">
        <v>58</v>
      </c>
      <c r="O33" s="18">
        <v>3</v>
      </c>
      <c r="P33" s="18">
        <v>1</v>
      </c>
      <c r="Q33" s="18">
        <v>2</v>
      </c>
      <c r="R33" s="18">
        <v>17</v>
      </c>
      <c r="S33" s="20">
        <v>5.666666666666667</v>
      </c>
      <c r="T33" s="18">
        <v>26</v>
      </c>
      <c r="U33" s="20">
        <v>8.6666666666666661</v>
      </c>
      <c r="V33" s="80">
        <v>-9</v>
      </c>
    </row>
    <row r="34" spans="1:22" x14ac:dyDescent="0.25">
      <c r="A34" s="1"/>
      <c r="B34" s="28">
        <v>2005</v>
      </c>
      <c r="C34" s="1" t="s">
        <v>152</v>
      </c>
      <c r="D34" s="18">
        <v>7</v>
      </c>
      <c r="E34" s="18">
        <v>5</v>
      </c>
      <c r="F34" s="18">
        <v>2</v>
      </c>
      <c r="G34" s="18">
        <v>52</v>
      </c>
      <c r="H34" s="20">
        <v>7.4285714285714288</v>
      </c>
      <c r="I34" s="18">
        <v>35</v>
      </c>
      <c r="J34" s="20">
        <v>5</v>
      </c>
      <c r="K34" s="80">
        <v>17</v>
      </c>
      <c r="L34" s="1"/>
      <c r="M34" s="28">
        <v>2016</v>
      </c>
      <c r="N34" s="1" t="s">
        <v>272</v>
      </c>
      <c r="O34" s="1">
        <v>3</v>
      </c>
      <c r="P34" s="1">
        <v>1</v>
      </c>
      <c r="Q34" s="1">
        <v>2</v>
      </c>
      <c r="R34" s="1">
        <v>11</v>
      </c>
      <c r="S34" s="23">
        <v>3.6666666666666665</v>
      </c>
      <c r="T34" s="1">
        <v>17</v>
      </c>
      <c r="U34" s="23">
        <v>5.666666666666667</v>
      </c>
      <c r="V34" s="80">
        <v>-6</v>
      </c>
    </row>
    <row r="35" spans="1:22" x14ac:dyDescent="0.25">
      <c r="A35" s="1"/>
      <c r="B35" s="28">
        <v>2015</v>
      </c>
      <c r="C35" s="1" t="s">
        <v>266</v>
      </c>
      <c r="D35" s="18">
        <v>7</v>
      </c>
      <c r="E35" s="18">
        <v>5</v>
      </c>
      <c r="F35" s="18">
        <v>2</v>
      </c>
      <c r="G35" s="18">
        <v>36</v>
      </c>
      <c r="H35" s="20">
        <v>5.1428571428571432</v>
      </c>
      <c r="I35" s="18">
        <v>20</v>
      </c>
      <c r="J35" s="20">
        <v>2.8571428571428572</v>
      </c>
      <c r="K35" s="80">
        <v>16</v>
      </c>
      <c r="L35" s="1"/>
      <c r="M35" s="74">
        <v>2024</v>
      </c>
      <c r="N35" s="1" t="s">
        <v>163</v>
      </c>
      <c r="O35" s="1">
        <v>3</v>
      </c>
      <c r="P35" s="1">
        <v>1</v>
      </c>
      <c r="Q35" s="1">
        <v>2</v>
      </c>
      <c r="R35" s="1">
        <v>13</v>
      </c>
      <c r="S35" s="23">
        <v>4.333333333333333</v>
      </c>
      <c r="T35" s="1">
        <v>15</v>
      </c>
      <c r="U35" s="1">
        <v>5</v>
      </c>
      <c r="V35" s="80">
        <v>-2</v>
      </c>
    </row>
    <row r="36" spans="1:22" x14ac:dyDescent="0.25">
      <c r="A36" s="1"/>
      <c r="B36" s="28">
        <v>2010</v>
      </c>
      <c r="C36" s="1" t="s">
        <v>58</v>
      </c>
      <c r="D36" s="18">
        <v>7</v>
      </c>
      <c r="E36" s="18">
        <v>5</v>
      </c>
      <c r="F36" s="18">
        <v>2</v>
      </c>
      <c r="G36" s="18">
        <v>42</v>
      </c>
      <c r="H36" s="18">
        <v>6</v>
      </c>
      <c r="I36" s="18">
        <v>26</v>
      </c>
      <c r="J36" s="20">
        <v>3.7142857142857144</v>
      </c>
      <c r="K36" s="80">
        <v>16</v>
      </c>
      <c r="L36" s="1"/>
      <c r="M36" s="75">
        <v>2023</v>
      </c>
      <c r="N36" s="1" t="s">
        <v>163</v>
      </c>
      <c r="O36" s="1">
        <v>3</v>
      </c>
      <c r="P36" s="1">
        <v>1</v>
      </c>
      <c r="Q36" s="1">
        <v>2</v>
      </c>
      <c r="R36" s="1">
        <v>26</v>
      </c>
      <c r="S36" s="23">
        <v>8.6666666666666661</v>
      </c>
      <c r="T36" s="1">
        <v>19</v>
      </c>
      <c r="U36" s="23">
        <v>6.333333333333333</v>
      </c>
      <c r="V36" s="80">
        <v>7</v>
      </c>
    </row>
    <row r="37" spans="1:22" x14ac:dyDescent="0.25">
      <c r="A37" s="1"/>
      <c r="B37" s="28">
        <v>2013</v>
      </c>
      <c r="C37" s="1" t="s">
        <v>231</v>
      </c>
      <c r="D37" s="18">
        <v>7</v>
      </c>
      <c r="E37" s="18">
        <v>5</v>
      </c>
      <c r="F37" s="18">
        <v>2</v>
      </c>
      <c r="G37" s="18">
        <v>36</v>
      </c>
      <c r="H37" s="20">
        <v>5.1428571428571432</v>
      </c>
      <c r="I37" s="18">
        <v>23</v>
      </c>
      <c r="J37" s="20">
        <v>3.2857142857142856</v>
      </c>
      <c r="K37" s="80">
        <v>13</v>
      </c>
      <c r="L37" s="1"/>
      <c r="M37" s="28">
        <v>2018</v>
      </c>
      <c r="N37" s="1" t="s">
        <v>108</v>
      </c>
      <c r="O37" s="18">
        <v>3</v>
      </c>
      <c r="P37" s="18">
        <v>1</v>
      </c>
      <c r="Q37" s="18">
        <v>2</v>
      </c>
      <c r="R37" s="18">
        <v>14</v>
      </c>
      <c r="S37" s="20">
        <v>4.666666666666667</v>
      </c>
      <c r="T37" s="18">
        <v>30</v>
      </c>
      <c r="U37" s="18">
        <v>10</v>
      </c>
      <c r="V37" s="80">
        <v>-16</v>
      </c>
    </row>
    <row r="38" spans="1:22" x14ac:dyDescent="0.25">
      <c r="A38" s="1"/>
      <c r="B38" s="28">
        <v>2018</v>
      </c>
      <c r="C38" s="1" t="s">
        <v>52</v>
      </c>
      <c r="D38" s="18">
        <v>7</v>
      </c>
      <c r="E38" s="18">
        <v>5</v>
      </c>
      <c r="F38" s="18">
        <v>2</v>
      </c>
      <c r="G38" s="18">
        <v>40</v>
      </c>
      <c r="H38" s="20">
        <v>5.7142857142857144</v>
      </c>
      <c r="I38" s="18">
        <v>27</v>
      </c>
      <c r="J38" s="20">
        <v>3.8571428571428572</v>
      </c>
      <c r="K38" s="80">
        <v>13</v>
      </c>
      <c r="L38" s="1"/>
      <c r="M38" s="28">
        <v>2017</v>
      </c>
      <c r="N38" s="1" t="s">
        <v>279</v>
      </c>
      <c r="O38" s="18">
        <v>3</v>
      </c>
      <c r="P38" s="18">
        <v>1</v>
      </c>
      <c r="Q38" s="18">
        <v>2</v>
      </c>
      <c r="R38" s="18">
        <v>5</v>
      </c>
      <c r="S38" s="20">
        <v>1.6666666666666667</v>
      </c>
      <c r="T38" s="18">
        <v>17</v>
      </c>
      <c r="U38" s="20">
        <v>5.666666666666667</v>
      </c>
      <c r="V38" s="80">
        <v>-12</v>
      </c>
    </row>
    <row r="39" spans="1:22" x14ac:dyDescent="0.25">
      <c r="A39" s="1"/>
      <c r="B39" s="74">
        <v>2024</v>
      </c>
      <c r="C39" s="1" t="s">
        <v>51</v>
      </c>
      <c r="D39" s="1">
        <v>7</v>
      </c>
      <c r="E39" s="1">
        <v>5</v>
      </c>
      <c r="F39" s="1">
        <v>2</v>
      </c>
      <c r="G39" s="1">
        <v>38</v>
      </c>
      <c r="H39" s="23">
        <v>5.4285714285714288</v>
      </c>
      <c r="I39" s="1">
        <v>29</v>
      </c>
      <c r="J39" s="23">
        <v>4.1428571428571432</v>
      </c>
      <c r="K39" s="80">
        <v>9</v>
      </c>
      <c r="L39" s="1"/>
      <c r="M39" s="28">
        <v>2010</v>
      </c>
      <c r="N39" s="1" t="s">
        <v>227</v>
      </c>
      <c r="O39" s="18">
        <v>3</v>
      </c>
      <c r="P39" s="18">
        <v>1</v>
      </c>
      <c r="Q39" s="18">
        <v>2</v>
      </c>
      <c r="R39" s="1">
        <v>16</v>
      </c>
      <c r="S39" s="23">
        <v>5.333333333333333</v>
      </c>
      <c r="T39" s="1">
        <v>8</v>
      </c>
      <c r="U39" s="23">
        <v>2.6666666666666665</v>
      </c>
      <c r="V39" s="80">
        <v>8</v>
      </c>
    </row>
    <row r="40" spans="1:22" x14ac:dyDescent="0.25">
      <c r="A40" s="1"/>
      <c r="B40" s="28">
        <v>2010</v>
      </c>
      <c r="C40" s="1" t="s">
        <v>231</v>
      </c>
      <c r="D40" s="18">
        <v>7</v>
      </c>
      <c r="E40" s="18">
        <v>5</v>
      </c>
      <c r="F40" s="18">
        <v>2</v>
      </c>
      <c r="G40" s="18">
        <v>39</v>
      </c>
      <c r="H40" s="20">
        <v>5.5714285714285712</v>
      </c>
      <c r="I40" s="18">
        <v>41</v>
      </c>
      <c r="J40" s="20">
        <v>5.8571428571428568</v>
      </c>
      <c r="K40" s="80">
        <v>-2</v>
      </c>
      <c r="L40" s="1"/>
      <c r="M40" s="28">
        <v>2022</v>
      </c>
      <c r="N40" s="1" t="s">
        <v>147</v>
      </c>
      <c r="O40" s="1">
        <v>3</v>
      </c>
      <c r="P40" s="1">
        <v>1</v>
      </c>
      <c r="Q40" s="1">
        <v>2</v>
      </c>
      <c r="R40" s="1">
        <v>17</v>
      </c>
      <c r="S40" s="23">
        <v>5.666666666666667</v>
      </c>
      <c r="T40" s="1">
        <v>17</v>
      </c>
      <c r="U40" s="23">
        <v>5.666666666666667</v>
      </c>
      <c r="V40" s="80">
        <v>0</v>
      </c>
    </row>
    <row r="41" spans="1:22" x14ac:dyDescent="0.25">
      <c r="A41" s="1"/>
      <c r="B41" s="28">
        <v>2018</v>
      </c>
      <c r="C41" s="1" t="s">
        <v>49</v>
      </c>
      <c r="D41" s="18">
        <v>6</v>
      </c>
      <c r="E41" s="18">
        <v>4</v>
      </c>
      <c r="F41" s="18">
        <v>2</v>
      </c>
      <c r="G41" s="18">
        <v>56</v>
      </c>
      <c r="H41" s="20">
        <v>9.3333333333333339</v>
      </c>
      <c r="I41" s="18">
        <v>27</v>
      </c>
      <c r="J41" s="18">
        <v>4.5</v>
      </c>
      <c r="K41" s="80">
        <v>29</v>
      </c>
      <c r="L41" s="1"/>
      <c r="M41" s="28">
        <v>2019</v>
      </c>
      <c r="N41" s="1" t="s">
        <v>147</v>
      </c>
      <c r="O41" s="1">
        <v>3</v>
      </c>
      <c r="P41" s="1">
        <v>1</v>
      </c>
      <c r="Q41" s="1">
        <v>2</v>
      </c>
      <c r="R41" s="1">
        <v>5</v>
      </c>
      <c r="S41" s="23">
        <v>1.6666666666666667</v>
      </c>
      <c r="T41" s="1">
        <v>24</v>
      </c>
      <c r="U41" s="1">
        <v>8</v>
      </c>
      <c r="V41" s="80">
        <v>-19</v>
      </c>
    </row>
    <row r="42" spans="1:22" x14ac:dyDescent="0.25">
      <c r="A42" s="1"/>
      <c r="B42" s="28">
        <v>2019</v>
      </c>
      <c r="C42" s="1" t="s">
        <v>23</v>
      </c>
      <c r="D42" s="1">
        <v>6</v>
      </c>
      <c r="E42" s="1">
        <v>4</v>
      </c>
      <c r="F42" s="1">
        <v>2</v>
      </c>
      <c r="G42" s="1">
        <v>40</v>
      </c>
      <c r="H42" s="23">
        <v>6.666666666666667</v>
      </c>
      <c r="I42" s="1">
        <v>13</v>
      </c>
      <c r="J42" s="23">
        <v>2.1666666666666665</v>
      </c>
      <c r="K42" s="80">
        <v>27</v>
      </c>
      <c r="L42" s="1"/>
      <c r="M42" s="28">
        <v>2013</v>
      </c>
      <c r="N42" s="1" t="s">
        <v>225</v>
      </c>
      <c r="O42" s="18">
        <v>3</v>
      </c>
      <c r="P42" s="18">
        <v>1</v>
      </c>
      <c r="Q42" s="18">
        <v>2</v>
      </c>
      <c r="R42" s="18">
        <v>16</v>
      </c>
      <c r="S42" s="20">
        <v>5.333333333333333</v>
      </c>
      <c r="T42" s="18">
        <v>21</v>
      </c>
      <c r="U42" s="18">
        <v>7</v>
      </c>
      <c r="V42" s="80">
        <v>-5</v>
      </c>
    </row>
    <row r="43" spans="1:22" x14ac:dyDescent="0.25">
      <c r="A43" s="1"/>
      <c r="B43" s="28">
        <v>2004</v>
      </c>
      <c r="C43" s="18" t="s">
        <v>167</v>
      </c>
      <c r="D43" s="18">
        <v>6</v>
      </c>
      <c r="E43" s="18">
        <v>4</v>
      </c>
      <c r="F43" s="18">
        <v>2</v>
      </c>
      <c r="G43" s="18">
        <v>29</v>
      </c>
      <c r="H43" s="20">
        <v>4.833333333333333</v>
      </c>
      <c r="I43" s="18">
        <v>9</v>
      </c>
      <c r="J43" s="20">
        <v>1.5</v>
      </c>
      <c r="K43" s="80">
        <v>20</v>
      </c>
      <c r="L43" s="1"/>
      <c r="M43" s="28">
        <v>2009</v>
      </c>
      <c r="N43" s="1" t="s">
        <v>212</v>
      </c>
      <c r="O43" s="1">
        <v>3</v>
      </c>
      <c r="P43" s="1">
        <v>1</v>
      </c>
      <c r="Q43" s="1">
        <v>2</v>
      </c>
      <c r="R43" s="1">
        <v>17</v>
      </c>
      <c r="S43" s="23">
        <v>5.666666666666667</v>
      </c>
      <c r="T43" s="1">
        <v>20</v>
      </c>
      <c r="U43" s="23">
        <v>6.666666666666667</v>
      </c>
      <c r="V43" s="80">
        <v>-3</v>
      </c>
    </row>
    <row r="44" spans="1:22" x14ac:dyDescent="0.25">
      <c r="A44" s="1"/>
      <c r="B44" s="28">
        <v>2015</v>
      </c>
      <c r="C44" s="1" t="s">
        <v>357</v>
      </c>
      <c r="D44" s="18">
        <v>6</v>
      </c>
      <c r="E44" s="18">
        <v>4</v>
      </c>
      <c r="F44" s="18">
        <v>2</v>
      </c>
      <c r="G44" s="18">
        <v>45</v>
      </c>
      <c r="H44" s="18">
        <v>7.5</v>
      </c>
      <c r="I44" s="18">
        <v>27</v>
      </c>
      <c r="J44" s="18">
        <v>4.5</v>
      </c>
      <c r="K44" s="80">
        <v>18</v>
      </c>
      <c r="L44" s="1"/>
      <c r="M44" s="28">
        <v>2018</v>
      </c>
      <c r="N44" s="1" t="s">
        <v>151</v>
      </c>
      <c r="O44" s="18">
        <v>3</v>
      </c>
      <c r="P44" s="18">
        <v>1</v>
      </c>
      <c r="Q44" s="18">
        <v>2</v>
      </c>
      <c r="R44" s="18">
        <v>12</v>
      </c>
      <c r="S44" s="18">
        <v>4</v>
      </c>
      <c r="T44" s="18">
        <v>20</v>
      </c>
      <c r="U44" s="20">
        <v>6.666666666666667</v>
      </c>
      <c r="V44" s="80">
        <v>-8</v>
      </c>
    </row>
    <row r="45" spans="1:22" x14ac:dyDescent="0.25">
      <c r="A45" s="1"/>
      <c r="B45" s="28">
        <v>2019</v>
      </c>
      <c r="C45" s="1" t="s">
        <v>52</v>
      </c>
      <c r="D45" s="1">
        <v>6</v>
      </c>
      <c r="E45" s="1">
        <v>4</v>
      </c>
      <c r="F45" s="1">
        <v>2</v>
      </c>
      <c r="G45" s="1">
        <v>46</v>
      </c>
      <c r="H45" s="23">
        <v>7.666666666666667</v>
      </c>
      <c r="I45" s="1">
        <v>30</v>
      </c>
      <c r="J45" s="1">
        <v>5</v>
      </c>
      <c r="K45" s="80">
        <v>16</v>
      </c>
      <c r="L45" s="1"/>
      <c r="M45" s="28">
        <v>2010</v>
      </c>
      <c r="N45" s="1" t="s">
        <v>230</v>
      </c>
      <c r="O45" s="18">
        <v>3</v>
      </c>
      <c r="P45" s="18">
        <v>1</v>
      </c>
      <c r="Q45" s="18">
        <v>2</v>
      </c>
      <c r="R45" s="1">
        <v>15</v>
      </c>
      <c r="S45" s="1">
        <v>5</v>
      </c>
      <c r="T45" s="1">
        <v>18</v>
      </c>
      <c r="U45" s="1">
        <v>6</v>
      </c>
      <c r="V45" s="80">
        <v>-3</v>
      </c>
    </row>
    <row r="46" spans="1:22" x14ac:dyDescent="0.25">
      <c r="A46" s="1"/>
      <c r="B46" s="28">
        <v>2013</v>
      </c>
      <c r="C46" s="1" t="s">
        <v>237</v>
      </c>
      <c r="D46" s="18">
        <v>6</v>
      </c>
      <c r="E46" s="18">
        <v>4</v>
      </c>
      <c r="F46" s="18">
        <v>2</v>
      </c>
      <c r="G46" s="18">
        <v>32</v>
      </c>
      <c r="H46" s="20">
        <v>5.333333333333333</v>
      </c>
      <c r="I46" s="18">
        <v>17</v>
      </c>
      <c r="J46" s="20">
        <v>2.8333333333333335</v>
      </c>
      <c r="K46" s="80">
        <v>15</v>
      </c>
      <c r="L46" s="1"/>
      <c r="M46" s="28">
        <v>2009</v>
      </c>
      <c r="N46" s="1" t="s">
        <v>230</v>
      </c>
      <c r="O46" s="1">
        <v>3</v>
      </c>
      <c r="P46" s="1">
        <v>1</v>
      </c>
      <c r="Q46" s="1">
        <v>2</v>
      </c>
      <c r="R46" s="1">
        <v>14</v>
      </c>
      <c r="S46" s="23">
        <v>4.666666666666667</v>
      </c>
      <c r="T46" s="1">
        <v>12</v>
      </c>
      <c r="U46" s="1">
        <v>4</v>
      </c>
      <c r="V46" s="80">
        <v>2</v>
      </c>
    </row>
    <row r="47" spans="1:22" x14ac:dyDescent="0.25">
      <c r="A47" s="1"/>
      <c r="B47" s="28">
        <v>2016</v>
      </c>
      <c r="C47" s="18" t="s">
        <v>318</v>
      </c>
      <c r="D47" s="1">
        <v>6</v>
      </c>
      <c r="E47" s="1">
        <v>4</v>
      </c>
      <c r="F47" s="1">
        <v>2</v>
      </c>
      <c r="G47" s="1">
        <v>34</v>
      </c>
      <c r="H47" s="23">
        <v>5.666666666666667</v>
      </c>
      <c r="I47" s="1">
        <v>20</v>
      </c>
      <c r="J47" s="23">
        <v>3.3333333333333335</v>
      </c>
      <c r="K47" s="80">
        <v>14</v>
      </c>
      <c r="L47" s="1"/>
      <c r="M47" s="28">
        <v>2019</v>
      </c>
      <c r="N47" s="1" t="s">
        <v>100</v>
      </c>
      <c r="O47" s="1">
        <v>3</v>
      </c>
      <c r="P47" s="1">
        <v>1</v>
      </c>
      <c r="Q47" s="1">
        <v>2</v>
      </c>
      <c r="R47" s="1">
        <v>9</v>
      </c>
      <c r="S47" s="1">
        <v>3</v>
      </c>
      <c r="T47" s="1">
        <v>13</v>
      </c>
      <c r="U47" s="23">
        <v>4.333333333333333</v>
      </c>
      <c r="V47" s="80">
        <v>-4</v>
      </c>
    </row>
    <row r="48" spans="1:22" x14ac:dyDescent="0.25">
      <c r="A48" s="1"/>
      <c r="B48" s="28">
        <v>2010</v>
      </c>
      <c r="C48" s="1" t="s">
        <v>263</v>
      </c>
      <c r="D48" s="18">
        <v>6</v>
      </c>
      <c r="E48" s="18">
        <v>4</v>
      </c>
      <c r="F48" s="18">
        <v>2</v>
      </c>
      <c r="G48" s="18">
        <v>38</v>
      </c>
      <c r="H48" s="20">
        <v>6.333333333333333</v>
      </c>
      <c r="I48" s="18">
        <v>24</v>
      </c>
      <c r="J48" s="18">
        <v>4</v>
      </c>
      <c r="K48" s="80">
        <v>14</v>
      </c>
      <c r="L48" s="1"/>
      <c r="M48" s="28">
        <v>2016</v>
      </c>
      <c r="N48" s="1" t="s">
        <v>229</v>
      </c>
      <c r="O48" s="1">
        <v>3</v>
      </c>
      <c r="P48" s="1">
        <v>1</v>
      </c>
      <c r="Q48" s="1">
        <v>2</v>
      </c>
      <c r="R48" s="1">
        <v>5</v>
      </c>
      <c r="S48" s="23">
        <v>1.6666666666666667</v>
      </c>
      <c r="T48" s="1">
        <v>14</v>
      </c>
      <c r="U48" s="23">
        <v>4.666666666666667</v>
      </c>
      <c r="V48" s="80">
        <v>-9</v>
      </c>
    </row>
    <row r="49" spans="1:22" x14ac:dyDescent="0.25">
      <c r="A49" s="1"/>
      <c r="B49" s="28">
        <v>2014</v>
      </c>
      <c r="C49" s="1" t="s">
        <v>356</v>
      </c>
      <c r="D49" s="18">
        <v>6</v>
      </c>
      <c r="E49" s="18">
        <v>4</v>
      </c>
      <c r="F49" s="18">
        <v>2</v>
      </c>
      <c r="G49" s="18">
        <v>41</v>
      </c>
      <c r="H49" s="20">
        <v>6.833333333333333</v>
      </c>
      <c r="I49" s="18">
        <v>27</v>
      </c>
      <c r="J49" s="18">
        <v>4.5</v>
      </c>
      <c r="K49" s="80">
        <v>14</v>
      </c>
      <c r="L49" s="1"/>
      <c r="M49" s="28">
        <v>2013</v>
      </c>
      <c r="N49" s="1" t="s">
        <v>229</v>
      </c>
      <c r="O49" s="18">
        <v>3</v>
      </c>
      <c r="P49" s="18">
        <v>1</v>
      </c>
      <c r="Q49" s="18">
        <v>2</v>
      </c>
      <c r="R49" s="18">
        <v>12</v>
      </c>
      <c r="S49" s="18">
        <v>4</v>
      </c>
      <c r="T49" s="18">
        <v>16</v>
      </c>
      <c r="U49" s="20">
        <v>5.333333333333333</v>
      </c>
      <c r="V49" s="80">
        <v>-4</v>
      </c>
    </row>
    <row r="50" spans="1:22" x14ac:dyDescent="0.25">
      <c r="A50" s="1"/>
      <c r="B50" s="74">
        <v>2024</v>
      </c>
      <c r="C50" s="1" t="s">
        <v>49</v>
      </c>
      <c r="D50" s="1">
        <v>6</v>
      </c>
      <c r="E50" s="1">
        <v>4</v>
      </c>
      <c r="F50" s="1">
        <v>2</v>
      </c>
      <c r="G50" s="1">
        <v>42</v>
      </c>
      <c r="H50" s="1">
        <v>7</v>
      </c>
      <c r="I50" s="1">
        <v>30</v>
      </c>
      <c r="J50" s="1">
        <v>5</v>
      </c>
      <c r="K50" s="80">
        <v>12</v>
      </c>
      <c r="L50" s="1"/>
      <c r="M50" s="28">
        <v>2012</v>
      </c>
      <c r="N50" s="18" t="s">
        <v>229</v>
      </c>
      <c r="O50" s="18">
        <v>3</v>
      </c>
      <c r="P50" s="18">
        <v>1</v>
      </c>
      <c r="Q50" s="18">
        <v>2</v>
      </c>
      <c r="R50" s="18">
        <v>9</v>
      </c>
      <c r="S50" s="18">
        <v>3</v>
      </c>
      <c r="T50" s="18">
        <v>18</v>
      </c>
      <c r="U50" s="18">
        <v>3</v>
      </c>
      <c r="V50" s="80">
        <v>-9</v>
      </c>
    </row>
    <row r="51" spans="1:22" x14ac:dyDescent="0.25">
      <c r="A51" s="1"/>
      <c r="B51" s="28">
        <v>2005</v>
      </c>
      <c r="C51" s="1" t="s">
        <v>81</v>
      </c>
      <c r="D51" s="18">
        <v>6</v>
      </c>
      <c r="E51" s="18">
        <v>4</v>
      </c>
      <c r="F51" s="18">
        <v>2</v>
      </c>
      <c r="G51" s="18">
        <v>27</v>
      </c>
      <c r="H51" s="20">
        <v>4.5</v>
      </c>
      <c r="I51" s="18">
        <v>17</v>
      </c>
      <c r="J51" s="20">
        <v>2.8333333333333335</v>
      </c>
      <c r="K51" s="80">
        <v>10</v>
      </c>
      <c r="L51" s="1"/>
      <c r="M51" s="28">
        <v>2011</v>
      </c>
      <c r="N51" s="1" t="s">
        <v>229</v>
      </c>
      <c r="O51" s="18">
        <v>3</v>
      </c>
      <c r="P51" s="18">
        <v>1</v>
      </c>
      <c r="Q51" s="18">
        <v>2</v>
      </c>
      <c r="R51" s="18">
        <v>6</v>
      </c>
      <c r="S51" s="18">
        <v>2</v>
      </c>
      <c r="T51" s="18">
        <v>13</v>
      </c>
      <c r="U51" s="20">
        <v>4.333333333333333</v>
      </c>
      <c r="V51" s="80">
        <v>-7</v>
      </c>
    </row>
    <row r="52" spans="1:22" x14ac:dyDescent="0.25">
      <c r="A52" s="1"/>
      <c r="B52" s="28">
        <v>2013</v>
      </c>
      <c r="C52" s="1" t="s">
        <v>228</v>
      </c>
      <c r="D52" s="18">
        <v>6</v>
      </c>
      <c r="E52" s="18">
        <v>4</v>
      </c>
      <c r="F52" s="18">
        <v>2</v>
      </c>
      <c r="G52" s="18">
        <v>33</v>
      </c>
      <c r="H52" s="18">
        <v>5.5</v>
      </c>
      <c r="I52" s="18">
        <v>23</v>
      </c>
      <c r="J52" s="20">
        <v>3.8333333333333335</v>
      </c>
      <c r="K52" s="80">
        <v>10</v>
      </c>
      <c r="L52" s="1"/>
      <c r="M52" s="28">
        <v>2017</v>
      </c>
      <c r="N52" s="1" t="s">
        <v>273</v>
      </c>
      <c r="O52" s="18">
        <v>3</v>
      </c>
      <c r="P52" s="18">
        <v>1</v>
      </c>
      <c r="Q52" s="18">
        <v>2</v>
      </c>
      <c r="R52" s="18">
        <v>12</v>
      </c>
      <c r="S52" s="18">
        <v>4</v>
      </c>
      <c r="T52" s="18">
        <v>25</v>
      </c>
      <c r="U52" s="20">
        <v>8.3333333333333339</v>
      </c>
      <c r="V52" s="80">
        <v>-13</v>
      </c>
    </row>
    <row r="53" spans="1:22" x14ac:dyDescent="0.25">
      <c r="A53" s="1"/>
      <c r="B53" s="28">
        <v>2015</v>
      </c>
      <c r="C53" s="1" t="s">
        <v>354</v>
      </c>
      <c r="D53" s="18">
        <v>6</v>
      </c>
      <c r="E53" s="18">
        <v>4</v>
      </c>
      <c r="F53" s="18">
        <v>2</v>
      </c>
      <c r="G53" s="18">
        <v>37</v>
      </c>
      <c r="H53" s="20">
        <v>6.166666666666667</v>
      </c>
      <c r="I53" s="18">
        <v>27</v>
      </c>
      <c r="J53" s="18">
        <v>4.5</v>
      </c>
      <c r="K53" s="80">
        <v>10</v>
      </c>
      <c r="L53" s="1"/>
      <c r="M53" s="28">
        <v>2009</v>
      </c>
      <c r="N53" s="1" t="s">
        <v>237</v>
      </c>
      <c r="O53" s="1">
        <v>3</v>
      </c>
      <c r="P53" s="1">
        <v>1</v>
      </c>
      <c r="Q53" s="1">
        <v>2</v>
      </c>
      <c r="R53" s="1">
        <v>12</v>
      </c>
      <c r="S53" s="1">
        <v>4</v>
      </c>
      <c r="T53" s="1">
        <v>15</v>
      </c>
      <c r="U53" s="1">
        <v>5</v>
      </c>
      <c r="V53" s="80">
        <v>-3</v>
      </c>
    </row>
    <row r="54" spans="1:22" x14ac:dyDescent="0.25">
      <c r="A54" s="1"/>
      <c r="B54" s="28">
        <v>2016</v>
      </c>
      <c r="C54" s="1" t="s">
        <v>265</v>
      </c>
      <c r="D54" s="1">
        <v>6</v>
      </c>
      <c r="E54" s="1">
        <v>4</v>
      </c>
      <c r="F54" s="1">
        <v>2</v>
      </c>
      <c r="G54" s="1">
        <v>30</v>
      </c>
      <c r="H54" s="1">
        <v>5</v>
      </c>
      <c r="I54" s="1">
        <v>21</v>
      </c>
      <c r="J54" s="1">
        <v>3.5</v>
      </c>
      <c r="K54" s="80">
        <v>9</v>
      </c>
      <c r="L54" s="1"/>
      <c r="M54" s="75">
        <v>2023</v>
      </c>
      <c r="N54" s="1" t="s">
        <v>153</v>
      </c>
      <c r="O54" s="1">
        <v>3</v>
      </c>
      <c r="P54" s="1">
        <v>1</v>
      </c>
      <c r="Q54" s="1">
        <v>2</v>
      </c>
      <c r="R54" s="1">
        <v>11</v>
      </c>
      <c r="S54" s="23">
        <v>3.6666666666666665</v>
      </c>
      <c r="T54" s="1">
        <v>19</v>
      </c>
      <c r="U54" s="23">
        <v>6.333333333333333</v>
      </c>
      <c r="V54" s="80">
        <v>-8</v>
      </c>
    </row>
    <row r="55" spans="1:22" x14ac:dyDescent="0.25">
      <c r="A55" s="1"/>
      <c r="B55" s="28">
        <v>2015</v>
      </c>
      <c r="C55" s="1" t="s">
        <v>173</v>
      </c>
      <c r="D55" s="18">
        <v>6</v>
      </c>
      <c r="E55" s="18">
        <v>4</v>
      </c>
      <c r="F55" s="18">
        <v>2</v>
      </c>
      <c r="G55" s="18">
        <v>36</v>
      </c>
      <c r="H55" s="18">
        <v>6</v>
      </c>
      <c r="I55" s="18">
        <v>28</v>
      </c>
      <c r="J55" s="20">
        <v>4.666666666666667</v>
      </c>
      <c r="K55" s="80">
        <v>8</v>
      </c>
      <c r="L55" s="1"/>
      <c r="M55" s="28">
        <v>2016</v>
      </c>
      <c r="N55" s="1" t="s">
        <v>359</v>
      </c>
      <c r="O55" s="1">
        <v>3</v>
      </c>
      <c r="P55" s="1">
        <v>1</v>
      </c>
      <c r="Q55" s="1">
        <v>2</v>
      </c>
      <c r="R55" s="1">
        <v>13</v>
      </c>
      <c r="S55" s="23">
        <v>4.333333333333333</v>
      </c>
      <c r="T55" s="1">
        <v>21</v>
      </c>
      <c r="U55" s="1">
        <v>7</v>
      </c>
      <c r="V55" s="80">
        <v>-8</v>
      </c>
    </row>
    <row r="56" spans="1:22" x14ac:dyDescent="0.25">
      <c r="A56" s="1"/>
      <c r="B56" s="75">
        <v>2023</v>
      </c>
      <c r="C56" s="1" t="s">
        <v>145</v>
      </c>
      <c r="D56" s="1">
        <v>6</v>
      </c>
      <c r="E56" s="1">
        <v>4</v>
      </c>
      <c r="F56" s="1">
        <v>2</v>
      </c>
      <c r="G56" s="1">
        <v>37</v>
      </c>
      <c r="H56" s="23">
        <v>6.166666666666667</v>
      </c>
      <c r="I56" s="1">
        <v>30</v>
      </c>
      <c r="J56" s="1">
        <v>5</v>
      </c>
      <c r="K56" s="80">
        <v>7</v>
      </c>
      <c r="L56" s="1"/>
      <c r="M56" s="28">
        <v>2012</v>
      </c>
      <c r="N56" s="18" t="s">
        <v>359</v>
      </c>
      <c r="O56" s="18">
        <v>3</v>
      </c>
      <c r="P56" s="18">
        <v>1</v>
      </c>
      <c r="Q56" s="18">
        <v>2</v>
      </c>
      <c r="R56" s="18">
        <v>14</v>
      </c>
      <c r="S56" s="18">
        <v>3</v>
      </c>
      <c r="T56" s="18">
        <v>12</v>
      </c>
      <c r="U56" s="18">
        <v>3</v>
      </c>
      <c r="V56" s="80">
        <v>2</v>
      </c>
    </row>
    <row r="57" spans="1:22" x14ac:dyDescent="0.25">
      <c r="A57" s="1"/>
      <c r="B57" s="28">
        <v>2010</v>
      </c>
      <c r="C57" s="1" t="s">
        <v>237</v>
      </c>
      <c r="D57" s="18">
        <v>6</v>
      </c>
      <c r="E57" s="18">
        <v>4</v>
      </c>
      <c r="F57" s="18">
        <v>2</v>
      </c>
      <c r="G57" s="18">
        <v>30</v>
      </c>
      <c r="H57" s="18">
        <v>5</v>
      </c>
      <c r="I57" s="18">
        <v>24</v>
      </c>
      <c r="J57" s="18">
        <v>4</v>
      </c>
      <c r="K57" s="80">
        <v>6</v>
      </c>
      <c r="L57" s="1"/>
      <c r="M57" s="28">
        <v>2011</v>
      </c>
      <c r="N57" s="1" t="s">
        <v>359</v>
      </c>
      <c r="O57" s="18">
        <v>3</v>
      </c>
      <c r="P57" s="18">
        <v>1</v>
      </c>
      <c r="Q57" s="18">
        <v>2</v>
      </c>
      <c r="R57" s="18">
        <v>13</v>
      </c>
      <c r="S57" s="20">
        <v>4.333333333333333</v>
      </c>
      <c r="T57" s="18">
        <v>14</v>
      </c>
      <c r="U57" s="20">
        <v>4.666666666666667</v>
      </c>
      <c r="V57" s="80">
        <v>-1</v>
      </c>
    </row>
    <row r="58" spans="1:22" x14ac:dyDescent="0.25">
      <c r="A58" s="1"/>
      <c r="B58" s="28">
        <v>2004</v>
      </c>
      <c r="C58" s="18" t="s">
        <v>110</v>
      </c>
      <c r="D58" s="18">
        <v>6</v>
      </c>
      <c r="E58" s="18">
        <v>4</v>
      </c>
      <c r="F58" s="18">
        <v>2</v>
      </c>
      <c r="G58" s="18">
        <v>27</v>
      </c>
      <c r="H58" s="20">
        <v>4.5</v>
      </c>
      <c r="I58" s="18">
        <v>22</v>
      </c>
      <c r="J58" s="20">
        <v>3.6666666666666665</v>
      </c>
      <c r="K58" s="80">
        <v>5</v>
      </c>
      <c r="L58" s="1"/>
      <c r="M58" s="28">
        <v>2009</v>
      </c>
      <c r="N58" s="1" t="s">
        <v>359</v>
      </c>
      <c r="O58" s="1">
        <v>3</v>
      </c>
      <c r="P58" s="1">
        <v>1</v>
      </c>
      <c r="Q58" s="1">
        <v>2</v>
      </c>
      <c r="R58" s="1">
        <v>10</v>
      </c>
      <c r="S58" s="23">
        <v>3.3333333333333335</v>
      </c>
      <c r="T58" s="1">
        <v>17</v>
      </c>
      <c r="U58" s="23">
        <v>5.666666666666667</v>
      </c>
      <c r="V58" s="80">
        <v>-7</v>
      </c>
    </row>
    <row r="59" spans="1:22" x14ac:dyDescent="0.25">
      <c r="A59" s="1"/>
      <c r="B59" s="28">
        <v>2012</v>
      </c>
      <c r="C59" s="18" t="s">
        <v>148</v>
      </c>
      <c r="D59" s="18">
        <v>6</v>
      </c>
      <c r="E59" s="18">
        <v>4</v>
      </c>
      <c r="F59" s="18">
        <v>2</v>
      </c>
      <c r="G59" s="18">
        <v>30</v>
      </c>
      <c r="H59" s="18">
        <v>5</v>
      </c>
      <c r="I59" s="18">
        <v>26</v>
      </c>
      <c r="J59" s="20">
        <v>4.333333333333333</v>
      </c>
      <c r="K59" s="80">
        <v>4</v>
      </c>
      <c r="L59" s="1"/>
      <c r="M59" s="28">
        <v>2013</v>
      </c>
      <c r="N59" s="1" t="s">
        <v>235</v>
      </c>
      <c r="O59" s="18">
        <v>3</v>
      </c>
      <c r="P59" s="18">
        <v>1</v>
      </c>
      <c r="Q59" s="18">
        <v>2</v>
      </c>
      <c r="R59" s="18">
        <v>15</v>
      </c>
      <c r="S59" s="18">
        <v>5</v>
      </c>
      <c r="T59" s="18">
        <v>14</v>
      </c>
      <c r="U59" s="20">
        <v>4.666666666666667</v>
      </c>
      <c r="V59" s="80">
        <v>1</v>
      </c>
    </row>
    <row r="60" spans="1:22" x14ac:dyDescent="0.25">
      <c r="A60" s="1"/>
      <c r="B60" s="28">
        <v>2009</v>
      </c>
      <c r="C60" s="1" t="s">
        <v>354</v>
      </c>
      <c r="D60" s="1">
        <v>6</v>
      </c>
      <c r="E60" s="1">
        <v>4</v>
      </c>
      <c r="F60" s="1">
        <v>2</v>
      </c>
      <c r="G60" s="1">
        <v>30</v>
      </c>
      <c r="H60" s="1">
        <v>5</v>
      </c>
      <c r="I60" s="1">
        <v>27</v>
      </c>
      <c r="J60" s="1">
        <v>4.5</v>
      </c>
      <c r="K60" s="80">
        <v>3</v>
      </c>
      <c r="L60" s="1"/>
      <c r="M60" s="28">
        <v>2010</v>
      </c>
      <c r="N60" s="1" t="s">
        <v>235</v>
      </c>
      <c r="O60" s="18">
        <v>3</v>
      </c>
      <c r="P60" s="18">
        <v>1</v>
      </c>
      <c r="Q60" s="18">
        <v>2</v>
      </c>
      <c r="R60" s="1">
        <v>11</v>
      </c>
      <c r="S60" s="23">
        <v>3.6666666666666665</v>
      </c>
      <c r="T60" s="1">
        <v>12</v>
      </c>
      <c r="U60" s="1">
        <v>4</v>
      </c>
      <c r="V60" s="80">
        <v>-1</v>
      </c>
    </row>
    <row r="61" spans="1:22" x14ac:dyDescent="0.25">
      <c r="A61" s="1"/>
      <c r="B61" s="75">
        <v>2023</v>
      </c>
      <c r="C61" s="1" t="s">
        <v>51</v>
      </c>
      <c r="D61" s="1">
        <v>6</v>
      </c>
      <c r="E61" s="1">
        <v>4</v>
      </c>
      <c r="F61" s="1">
        <v>2</v>
      </c>
      <c r="G61" s="1">
        <v>38</v>
      </c>
      <c r="H61" s="23">
        <v>6.333333333333333</v>
      </c>
      <c r="I61" s="1">
        <v>35</v>
      </c>
      <c r="J61" s="23">
        <v>5.833333333333333</v>
      </c>
      <c r="K61" s="80">
        <v>3</v>
      </c>
      <c r="L61" s="1"/>
      <c r="M61" s="74">
        <v>2024</v>
      </c>
      <c r="N61" s="1" t="s">
        <v>320</v>
      </c>
      <c r="O61" s="1">
        <v>3</v>
      </c>
      <c r="P61" s="1">
        <v>1</v>
      </c>
      <c r="Q61" s="1">
        <v>2</v>
      </c>
      <c r="R61" s="1">
        <v>6</v>
      </c>
      <c r="S61" s="1">
        <v>2</v>
      </c>
      <c r="T61" s="1">
        <v>19</v>
      </c>
      <c r="U61" s="23">
        <v>6.333333333333333</v>
      </c>
      <c r="V61" s="80">
        <v>-13</v>
      </c>
    </row>
    <row r="62" spans="1:22" x14ac:dyDescent="0.25">
      <c r="A62" s="1"/>
      <c r="B62" s="28">
        <v>2009</v>
      </c>
      <c r="C62" s="1" t="s">
        <v>355</v>
      </c>
      <c r="D62" s="1">
        <v>6</v>
      </c>
      <c r="E62" s="1">
        <v>4</v>
      </c>
      <c r="F62" s="1">
        <v>2</v>
      </c>
      <c r="G62" s="1">
        <v>32</v>
      </c>
      <c r="H62" s="23">
        <v>5.333333333333333</v>
      </c>
      <c r="I62" s="1">
        <v>31</v>
      </c>
      <c r="J62" s="23">
        <v>5.166666666666667</v>
      </c>
      <c r="K62" s="80">
        <v>1</v>
      </c>
      <c r="L62" s="1"/>
      <c r="M62" s="75">
        <v>2023</v>
      </c>
      <c r="N62" s="1" t="s">
        <v>320</v>
      </c>
      <c r="O62" s="1">
        <v>3</v>
      </c>
      <c r="P62" s="1">
        <v>1</v>
      </c>
      <c r="Q62" s="1">
        <v>2</v>
      </c>
      <c r="R62" s="1">
        <v>8</v>
      </c>
      <c r="S62" s="23">
        <v>2.6666666666666665</v>
      </c>
      <c r="T62" s="1">
        <v>25</v>
      </c>
      <c r="U62" s="23">
        <v>8.3333333333333339</v>
      </c>
      <c r="V62" s="80">
        <v>-17</v>
      </c>
    </row>
    <row r="63" spans="1:22" x14ac:dyDescent="0.25">
      <c r="A63" s="1"/>
      <c r="B63" s="28">
        <v>2011</v>
      </c>
      <c r="C63" s="1" t="s">
        <v>237</v>
      </c>
      <c r="D63" s="18">
        <v>6</v>
      </c>
      <c r="E63" s="18">
        <v>4</v>
      </c>
      <c r="F63" s="18">
        <v>2</v>
      </c>
      <c r="G63" s="18">
        <v>30</v>
      </c>
      <c r="H63" s="18">
        <v>5</v>
      </c>
      <c r="I63" s="18">
        <v>30</v>
      </c>
      <c r="J63" s="18">
        <v>5</v>
      </c>
      <c r="K63" s="80">
        <v>0</v>
      </c>
      <c r="L63" s="1"/>
      <c r="M63" s="28">
        <v>2004</v>
      </c>
      <c r="N63" s="1" t="s">
        <v>320</v>
      </c>
      <c r="O63" s="18">
        <v>3</v>
      </c>
      <c r="P63" s="18">
        <v>1</v>
      </c>
      <c r="Q63" s="18">
        <v>2</v>
      </c>
      <c r="R63" s="18">
        <v>5</v>
      </c>
      <c r="S63" s="20">
        <v>1.6666666666666667</v>
      </c>
      <c r="T63" s="18">
        <v>10</v>
      </c>
      <c r="U63" s="20">
        <v>3.3333333333333335</v>
      </c>
      <c r="V63" s="80">
        <v>-5</v>
      </c>
    </row>
    <row r="64" spans="1:22" x14ac:dyDescent="0.25">
      <c r="A64" s="1"/>
      <c r="B64" s="28">
        <v>2022</v>
      </c>
      <c r="C64" s="1" t="s">
        <v>81</v>
      </c>
      <c r="D64" s="1">
        <v>6</v>
      </c>
      <c r="E64" s="1">
        <v>4</v>
      </c>
      <c r="F64" s="1">
        <v>2</v>
      </c>
      <c r="G64" s="1">
        <v>31</v>
      </c>
      <c r="H64" s="23">
        <v>5.166666666666667</v>
      </c>
      <c r="I64" s="1">
        <v>31</v>
      </c>
      <c r="J64" s="23">
        <v>5.166666666666667</v>
      </c>
      <c r="K64" s="80">
        <v>0</v>
      </c>
      <c r="L64" s="1"/>
      <c r="M64" s="28">
        <v>2014</v>
      </c>
      <c r="N64" s="1" t="s">
        <v>275</v>
      </c>
      <c r="O64" s="18">
        <v>3</v>
      </c>
      <c r="P64" s="18">
        <v>1</v>
      </c>
      <c r="Q64" s="18">
        <v>2</v>
      </c>
      <c r="R64" s="18">
        <v>17</v>
      </c>
      <c r="S64" s="20">
        <v>5.666666666666667</v>
      </c>
      <c r="T64" s="18">
        <v>19</v>
      </c>
      <c r="U64" s="20">
        <v>6.333333333333333</v>
      </c>
      <c r="V64" s="80">
        <v>-2</v>
      </c>
    </row>
    <row r="65" spans="1:22" x14ac:dyDescent="0.25">
      <c r="A65" s="1"/>
      <c r="B65" s="28">
        <v>2011</v>
      </c>
      <c r="C65" s="1" t="s">
        <v>227</v>
      </c>
      <c r="D65" s="18">
        <v>6</v>
      </c>
      <c r="E65" s="18">
        <v>4</v>
      </c>
      <c r="F65" s="18">
        <v>2</v>
      </c>
      <c r="G65" s="18">
        <v>19</v>
      </c>
      <c r="H65" s="20">
        <v>3.1666666666666665</v>
      </c>
      <c r="I65" s="18">
        <v>21</v>
      </c>
      <c r="J65" s="18">
        <v>3.5</v>
      </c>
      <c r="K65" s="80">
        <v>-2</v>
      </c>
      <c r="L65" s="1"/>
      <c r="M65" s="28">
        <v>2004</v>
      </c>
      <c r="N65" s="18" t="s">
        <v>318</v>
      </c>
      <c r="O65" s="18">
        <v>3</v>
      </c>
      <c r="P65" s="18">
        <v>1</v>
      </c>
      <c r="Q65" s="18">
        <v>2</v>
      </c>
      <c r="R65" s="18">
        <v>17</v>
      </c>
      <c r="S65" s="20">
        <v>5.666666666666667</v>
      </c>
      <c r="T65" s="18">
        <v>17</v>
      </c>
      <c r="U65" s="20">
        <v>5.666666666666667</v>
      </c>
      <c r="V65" s="80">
        <v>0</v>
      </c>
    </row>
    <row r="66" spans="1:22" x14ac:dyDescent="0.25">
      <c r="A66" s="1"/>
      <c r="B66" s="28">
        <v>2013</v>
      </c>
      <c r="C66" s="1" t="s">
        <v>233</v>
      </c>
      <c r="D66" s="18">
        <v>6</v>
      </c>
      <c r="E66" s="18">
        <v>4</v>
      </c>
      <c r="F66" s="18">
        <v>2</v>
      </c>
      <c r="G66" s="18">
        <v>27</v>
      </c>
      <c r="H66" s="18">
        <v>4.5</v>
      </c>
      <c r="I66" s="18">
        <v>29</v>
      </c>
      <c r="J66" s="20">
        <v>4.833333333333333</v>
      </c>
      <c r="K66" s="80">
        <v>-2</v>
      </c>
      <c r="L66" s="1"/>
      <c r="M66" s="28">
        <v>2004</v>
      </c>
      <c r="N66" s="18" t="s">
        <v>299</v>
      </c>
      <c r="O66" s="18">
        <v>3</v>
      </c>
      <c r="P66" s="18">
        <v>1</v>
      </c>
      <c r="Q66" s="18">
        <v>2</v>
      </c>
      <c r="R66" s="18">
        <v>15</v>
      </c>
      <c r="S66" s="20">
        <v>5</v>
      </c>
      <c r="T66" s="18">
        <v>20</v>
      </c>
      <c r="U66" s="20">
        <v>6.666666666666667</v>
      </c>
      <c r="V66" s="80">
        <v>-5</v>
      </c>
    </row>
    <row r="67" spans="1:22" x14ac:dyDescent="0.25">
      <c r="A67" s="1"/>
      <c r="B67" s="28">
        <v>2011</v>
      </c>
      <c r="C67" s="1" t="s">
        <v>212</v>
      </c>
      <c r="D67" s="18">
        <v>6</v>
      </c>
      <c r="E67" s="18">
        <v>4</v>
      </c>
      <c r="F67" s="18">
        <v>2</v>
      </c>
      <c r="G67" s="18">
        <v>16</v>
      </c>
      <c r="H67" s="20">
        <v>2.6666666666666665</v>
      </c>
      <c r="I67" s="18">
        <v>19</v>
      </c>
      <c r="J67" s="20">
        <v>3.1666666666666665</v>
      </c>
      <c r="K67" s="80">
        <v>-3</v>
      </c>
      <c r="L67" s="1"/>
      <c r="M67" s="28">
        <v>2005</v>
      </c>
      <c r="N67" s="1" t="s">
        <v>299</v>
      </c>
      <c r="O67" s="18">
        <v>3</v>
      </c>
      <c r="P67" s="18">
        <v>1</v>
      </c>
      <c r="Q67" s="18">
        <v>2</v>
      </c>
      <c r="R67" s="18">
        <v>10</v>
      </c>
      <c r="S67" s="20">
        <v>3.3333333333333335</v>
      </c>
      <c r="T67" s="18">
        <v>12</v>
      </c>
      <c r="U67" s="20">
        <v>4</v>
      </c>
      <c r="V67" s="80">
        <v>-2</v>
      </c>
    </row>
    <row r="68" spans="1:22" x14ac:dyDescent="0.25">
      <c r="A68" s="1"/>
      <c r="B68" s="28">
        <v>2005</v>
      </c>
      <c r="C68" s="1" t="s">
        <v>301</v>
      </c>
      <c r="D68" s="18">
        <v>6</v>
      </c>
      <c r="E68" s="18">
        <v>4</v>
      </c>
      <c r="F68" s="18">
        <v>2</v>
      </c>
      <c r="G68" s="18">
        <v>19</v>
      </c>
      <c r="H68" s="20">
        <v>3.1666666666666665</v>
      </c>
      <c r="I68" s="18">
        <v>24</v>
      </c>
      <c r="J68" s="20">
        <v>4</v>
      </c>
      <c r="K68" s="80">
        <v>-5</v>
      </c>
      <c r="L68" s="1"/>
      <c r="M68" s="28">
        <v>2022</v>
      </c>
      <c r="N68" s="1" t="s">
        <v>52</v>
      </c>
      <c r="O68" s="1">
        <v>3</v>
      </c>
      <c r="P68" s="1">
        <v>1</v>
      </c>
      <c r="Q68" s="1">
        <v>2</v>
      </c>
      <c r="R68" s="1">
        <v>16</v>
      </c>
      <c r="S68" s="23">
        <v>5.333333333333333</v>
      </c>
      <c r="T68" s="1">
        <v>16</v>
      </c>
      <c r="U68" s="23">
        <v>5.333333333333333</v>
      </c>
      <c r="V68" s="80">
        <v>0</v>
      </c>
    </row>
    <row r="69" spans="1:22" x14ac:dyDescent="0.25">
      <c r="A69" s="1"/>
      <c r="B69" s="28">
        <v>2004</v>
      </c>
      <c r="C69" s="18" t="s">
        <v>212</v>
      </c>
      <c r="D69" s="18">
        <v>5</v>
      </c>
      <c r="E69" s="18">
        <v>3</v>
      </c>
      <c r="F69" s="18">
        <v>2</v>
      </c>
      <c r="G69" s="18">
        <v>35</v>
      </c>
      <c r="H69" s="20">
        <v>7</v>
      </c>
      <c r="I69" s="18">
        <v>14</v>
      </c>
      <c r="J69" s="20">
        <v>2.8</v>
      </c>
      <c r="K69" s="80">
        <v>21</v>
      </c>
      <c r="L69" s="1"/>
      <c r="M69" s="28">
        <v>2009</v>
      </c>
      <c r="N69" s="1" t="s">
        <v>353</v>
      </c>
      <c r="O69" s="1">
        <v>3</v>
      </c>
      <c r="P69" s="1">
        <v>1</v>
      </c>
      <c r="Q69" s="1">
        <v>2</v>
      </c>
      <c r="R69" s="1">
        <v>6</v>
      </c>
      <c r="S69" s="1">
        <v>2</v>
      </c>
      <c r="T69" s="1">
        <v>17</v>
      </c>
      <c r="U69" s="23">
        <v>5.666666666666667</v>
      </c>
      <c r="V69" s="80">
        <v>-11</v>
      </c>
    </row>
    <row r="70" spans="1:22" x14ac:dyDescent="0.25">
      <c r="A70" s="1"/>
      <c r="B70" s="28">
        <v>2022</v>
      </c>
      <c r="C70" s="1" t="s">
        <v>145</v>
      </c>
      <c r="D70" s="1">
        <v>5</v>
      </c>
      <c r="E70" s="1">
        <v>3</v>
      </c>
      <c r="F70" s="1">
        <v>2</v>
      </c>
      <c r="G70" s="1">
        <v>37</v>
      </c>
      <c r="H70" s="1">
        <v>7.4</v>
      </c>
      <c r="I70" s="1">
        <v>20</v>
      </c>
      <c r="J70" s="1">
        <v>4</v>
      </c>
      <c r="K70" s="80">
        <v>17</v>
      </c>
      <c r="L70" s="1"/>
      <c r="M70" s="75">
        <v>2023</v>
      </c>
      <c r="N70" s="1" t="s">
        <v>110</v>
      </c>
      <c r="O70" s="1">
        <v>3</v>
      </c>
      <c r="P70" s="1">
        <v>1</v>
      </c>
      <c r="Q70" s="1">
        <v>2</v>
      </c>
      <c r="R70" s="1">
        <v>17</v>
      </c>
      <c r="S70" s="23">
        <v>5.666666666666667</v>
      </c>
      <c r="T70" s="1">
        <v>10</v>
      </c>
      <c r="U70" s="23">
        <v>3.3333333333333335</v>
      </c>
      <c r="V70" s="80">
        <v>7</v>
      </c>
    </row>
    <row r="71" spans="1:22" x14ac:dyDescent="0.25">
      <c r="A71" s="1"/>
      <c r="B71" s="28">
        <v>2012</v>
      </c>
      <c r="C71" s="18" t="s">
        <v>226</v>
      </c>
      <c r="D71" s="18">
        <v>5</v>
      </c>
      <c r="E71" s="18">
        <v>3</v>
      </c>
      <c r="F71" s="18">
        <v>2</v>
      </c>
      <c r="G71" s="18">
        <v>39</v>
      </c>
      <c r="H71" s="18">
        <v>7.8</v>
      </c>
      <c r="I71" s="18">
        <v>23</v>
      </c>
      <c r="J71" s="18">
        <v>4.5999999999999996</v>
      </c>
      <c r="K71" s="80">
        <v>16</v>
      </c>
      <c r="L71" s="1"/>
      <c r="M71" s="28">
        <v>2022</v>
      </c>
      <c r="N71" s="1" t="s">
        <v>110</v>
      </c>
      <c r="O71" s="1">
        <v>3</v>
      </c>
      <c r="P71" s="1">
        <v>1</v>
      </c>
      <c r="Q71" s="1">
        <v>2</v>
      </c>
      <c r="R71" s="1">
        <v>9</v>
      </c>
      <c r="S71" s="1">
        <v>3</v>
      </c>
      <c r="T71" s="1">
        <v>11</v>
      </c>
      <c r="U71" s="23">
        <v>3.6666666666666665</v>
      </c>
      <c r="V71" s="80">
        <v>-2</v>
      </c>
    </row>
    <row r="72" spans="1:22" x14ac:dyDescent="0.25">
      <c r="A72" s="1"/>
      <c r="B72" s="28">
        <v>2015</v>
      </c>
      <c r="C72" s="1" t="s">
        <v>353</v>
      </c>
      <c r="D72" s="18">
        <v>5</v>
      </c>
      <c r="E72" s="18">
        <v>3</v>
      </c>
      <c r="F72" s="18">
        <v>2</v>
      </c>
      <c r="G72" s="18">
        <v>35</v>
      </c>
      <c r="H72" s="18">
        <v>7</v>
      </c>
      <c r="I72" s="18">
        <v>21</v>
      </c>
      <c r="J72" s="18">
        <v>4.2</v>
      </c>
      <c r="K72" s="80">
        <v>14</v>
      </c>
      <c r="L72" s="1"/>
      <c r="M72" s="28">
        <v>2011</v>
      </c>
      <c r="N72" s="1" t="s">
        <v>231</v>
      </c>
      <c r="O72" s="18">
        <v>3</v>
      </c>
      <c r="P72" s="18">
        <v>1</v>
      </c>
      <c r="Q72" s="18">
        <v>2</v>
      </c>
      <c r="R72" s="18">
        <v>10</v>
      </c>
      <c r="S72" s="20">
        <v>3.3333333333333335</v>
      </c>
      <c r="T72" s="18">
        <v>17</v>
      </c>
      <c r="U72" s="20">
        <v>5.666666666666667</v>
      </c>
      <c r="V72" s="80">
        <v>-7</v>
      </c>
    </row>
    <row r="73" spans="1:22" x14ac:dyDescent="0.25">
      <c r="A73" s="1"/>
      <c r="B73" s="28">
        <v>2013</v>
      </c>
      <c r="C73" s="18" t="s">
        <v>318</v>
      </c>
      <c r="D73" s="18">
        <v>5</v>
      </c>
      <c r="E73" s="18">
        <v>3</v>
      </c>
      <c r="F73" s="18">
        <v>2</v>
      </c>
      <c r="G73" s="18">
        <v>28</v>
      </c>
      <c r="H73" s="18">
        <v>5.6</v>
      </c>
      <c r="I73" s="18">
        <v>15</v>
      </c>
      <c r="J73" s="18">
        <v>3</v>
      </c>
      <c r="K73" s="80">
        <v>13</v>
      </c>
      <c r="L73" s="1"/>
      <c r="M73" s="28">
        <v>2009</v>
      </c>
      <c r="N73" s="1" t="s">
        <v>358</v>
      </c>
      <c r="O73" s="1">
        <v>3</v>
      </c>
      <c r="P73" s="1">
        <v>1</v>
      </c>
      <c r="Q73" s="1">
        <v>2</v>
      </c>
      <c r="R73" s="1">
        <v>11</v>
      </c>
      <c r="S73" s="23">
        <v>3.6666666666666665</v>
      </c>
      <c r="T73" s="1">
        <v>11</v>
      </c>
      <c r="U73" s="23">
        <v>3.6666666666666665</v>
      </c>
      <c r="V73" s="80">
        <v>0</v>
      </c>
    </row>
    <row r="74" spans="1:22" x14ac:dyDescent="0.25">
      <c r="A74" s="1"/>
      <c r="B74" s="28">
        <v>2011</v>
      </c>
      <c r="C74" s="1" t="s">
        <v>235</v>
      </c>
      <c r="D74" s="18">
        <v>5</v>
      </c>
      <c r="E74" s="18">
        <v>3</v>
      </c>
      <c r="F74" s="18">
        <v>2</v>
      </c>
      <c r="G74" s="18">
        <v>30</v>
      </c>
      <c r="H74" s="18">
        <v>6</v>
      </c>
      <c r="I74" s="18">
        <v>17</v>
      </c>
      <c r="J74" s="18">
        <v>3.4</v>
      </c>
      <c r="K74" s="80">
        <v>13</v>
      </c>
      <c r="L74" s="1"/>
      <c r="M74" s="28">
        <v>2012</v>
      </c>
      <c r="N74" s="18" t="s">
        <v>285</v>
      </c>
      <c r="O74" s="18">
        <v>3</v>
      </c>
      <c r="P74" s="18">
        <v>1</v>
      </c>
      <c r="Q74" s="18">
        <v>2</v>
      </c>
      <c r="R74" s="18">
        <v>12</v>
      </c>
      <c r="S74" s="18">
        <v>3</v>
      </c>
      <c r="T74" s="18">
        <v>25</v>
      </c>
      <c r="U74" s="18">
        <v>3</v>
      </c>
      <c r="V74" s="80">
        <v>-13</v>
      </c>
    </row>
    <row r="75" spans="1:22" x14ac:dyDescent="0.25">
      <c r="A75" s="1"/>
      <c r="B75" s="28">
        <v>2012</v>
      </c>
      <c r="C75" s="18" t="s">
        <v>225</v>
      </c>
      <c r="D75" s="18">
        <v>5</v>
      </c>
      <c r="E75" s="18">
        <v>3</v>
      </c>
      <c r="F75" s="18">
        <v>2</v>
      </c>
      <c r="G75" s="18">
        <v>34</v>
      </c>
      <c r="H75" s="18">
        <v>6.8</v>
      </c>
      <c r="I75" s="18">
        <v>21</v>
      </c>
      <c r="J75" s="18">
        <v>4.2</v>
      </c>
      <c r="K75" s="80">
        <v>13</v>
      </c>
      <c r="L75" s="1"/>
      <c r="M75" s="74">
        <v>2024</v>
      </c>
      <c r="N75" s="1" t="s">
        <v>57</v>
      </c>
      <c r="O75" s="1">
        <v>3</v>
      </c>
      <c r="P75" s="1">
        <v>1</v>
      </c>
      <c r="Q75" s="1">
        <v>2</v>
      </c>
      <c r="R75" s="1">
        <v>17</v>
      </c>
      <c r="S75" s="23">
        <v>5.666666666666667</v>
      </c>
      <c r="T75" s="1">
        <v>23</v>
      </c>
      <c r="U75" s="23">
        <v>7.666666666666667</v>
      </c>
      <c r="V75" s="80">
        <v>-6</v>
      </c>
    </row>
    <row r="76" spans="1:22" x14ac:dyDescent="0.25">
      <c r="A76" s="1"/>
      <c r="B76" s="28">
        <v>2018</v>
      </c>
      <c r="C76" s="1" t="s">
        <v>51</v>
      </c>
      <c r="D76" s="18">
        <v>5</v>
      </c>
      <c r="E76" s="18">
        <v>3</v>
      </c>
      <c r="F76" s="18">
        <v>2</v>
      </c>
      <c r="G76" s="18">
        <v>30</v>
      </c>
      <c r="H76" s="18">
        <v>6</v>
      </c>
      <c r="I76" s="18">
        <v>18</v>
      </c>
      <c r="J76" s="18">
        <v>3.6</v>
      </c>
      <c r="K76" s="80">
        <v>12</v>
      </c>
      <c r="L76" s="1"/>
      <c r="M76" s="28">
        <v>2004</v>
      </c>
      <c r="N76" s="1" t="s">
        <v>57</v>
      </c>
      <c r="O76" s="18">
        <v>3</v>
      </c>
      <c r="P76" s="18">
        <v>1</v>
      </c>
      <c r="Q76" s="18">
        <v>2</v>
      </c>
      <c r="R76" s="18">
        <v>12</v>
      </c>
      <c r="S76" s="20">
        <v>4</v>
      </c>
      <c r="T76" s="18">
        <v>33</v>
      </c>
      <c r="U76" s="20">
        <v>11</v>
      </c>
      <c r="V76" s="80">
        <v>-21</v>
      </c>
    </row>
    <row r="77" spans="1:22" x14ac:dyDescent="0.25">
      <c r="A77" s="1"/>
      <c r="B77" s="28">
        <v>2014</v>
      </c>
      <c r="C77" s="1" t="s">
        <v>237</v>
      </c>
      <c r="D77" s="18">
        <v>5</v>
      </c>
      <c r="E77" s="18">
        <v>3</v>
      </c>
      <c r="F77" s="18">
        <v>2</v>
      </c>
      <c r="G77" s="18">
        <v>26</v>
      </c>
      <c r="H77" s="18">
        <v>5.2</v>
      </c>
      <c r="I77" s="18">
        <v>15</v>
      </c>
      <c r="J77" s="18">
        <v>3</v>
      </c>
      <c r="K77" s="80">
        <v>11</v>
      </c>
      <c r="L77" s="1"/>
      <c r="M77" s="28">
        <v>2005</v>
      </c>
      <c r="N77" s="1" t="s">
        <v>57</v>
      </c>
      <c r="O77" s="18">
        <v>3</v>
      </c>
      <c r="P77" s="18">
        <v>1</v>
      </c>
      <c r="Q77" s="18">
        <v>2</v>
      </c>
      <c r="R77" s="18">
        <v>11</v>
      </c>
      <c r="S77" s="20">
        <v>3.6666666666666665</v>
      </c>
      <c r="T77" s="18">
        <v>14</v>
      </c>
      <c r="U77" s="20">
        <v>4.666666666666667</v>
      </c>
      <c r="V77" s="80">
        <v>-3</v>
      </c>
    </row>
    <row r="78" spans="1:22" x14ac:dyDescent="0.25">
      <c r="A78" s="1"/>
      <c r="B78" s="28">
        <v>2012</v>
      </c>
      <c r="C78" s="18" t="s">
        <v>235</v>
      </c>
      <c r="D78" s="18">
        <v>5</v>
      </c>
      <c r="E78" s="18">
        <v>3</v>
      </c>
      <c r="F78" s="18">
        <v>2</v>
      </c>
      <c r="G78" s="18">
        <v>31</v>
      </c>
      <c r="H78" s="18">
        <v>6.2</v>
      </c>
      <c r="I78" s="18">
        <v>20</v>
      </c>
      <c r="J78" s="18">
        <v>4</v>
      </c>
      <c r="K78" s="80">
        <v>11</v>
      </c>
      <c r="L78" s="1"/>
      <c r="M78" s="28">
        <v>2011</v>
      </c>
      <c r="N78" s="1" t="s">
        <v>57</v>
      </c>
      <c r="O78" s="18">
        <v>3</v>
      </c>
      <c r="P78" s="18">
        <v>1</v>
      </c>
      <c r="Q78" s="18">
        <v>2</v>
      </c>
      <c r="R78" s="18">
        <v>20</v>
      </c>
      <c r="S78" s="20">
        <v>6.666666666666667</v>
      </c>
      <c r="T78" s="18">
        <v>23</v>
      </c>
      <c r="U78" s="20">
        <v>7.666666666666667</v>
      </c>
      <c r="V78" s="80">
        <v>-3</v>
      </c>
    </row>
    <row r="79" spans="1:22" x14ac:dyDescent="0.25">
      <c r="A79" s="1"/>
      <c r="B79" s="28">
        <v>2013</v>
      </c>
      <c r="C79" s="1" t="s">
        <v>226</v>
      </c>
      <c r="D79" s="18">
        <v>5</v>
      </c>
      <c r="E79" s="18">
        <v>3</v>
      </c>
      <c r="F79" s="18">
        <v>2</v>
      </c>
      <c r="G79" s="18">
        <v>24</v>
      </c>
      <c r="H79" s="18">
        <v>4.8</v>
      </c>
      <c r="I79" s="18">
        <v>14</v>
      </c>
      <c r="J79" s="18">
        <v>2.8</v>
      </c>
      <c r="K79" s="80">
        <v>10</v>
      </c>
      <c r="L79" s="1"/>
      <c r="M79" s="28">
        <v>2015</v>
      </c>
      <c r="N79" s="1" t="s">
        <v>378</v>
      </c>
      <c r="O79" s="18">
        <v>3</v>
      </c>
      <c r="P79" s="18">
        <v>1</v>
      </c>
      <c r="Q79" s="18">
        <v>2</v>
      </c>
      <c r="R79" s="18">
        <v>17</v>
      </c>
      <c r="S79" s="20">
        <v>5.666666666666667</v>
      </c>
      <c r="T79" s="18">
        <v>11</v>
      </c>
      <c r="U79" s="20">
        <v>3.6666666666666665</v>
      </c>
      <c r="V79" s="80">
        <v>6</v>
      </c>
    </row>
    <row r="80" spans="1:22" x14ac:dyDescent="0.25">
      <c r="A80" s="1"/>
      <c r="B80" s="28">
        <v>2019</v>
      </c>
      <c r="C80" s="1" t="s">
        <v>110</v>
      </c>
      <c r="D80" s="1">
        <v>5</v>
      </c>
      <c r="E80" s="1">
        <v>3</v>
      </c>
      <c r="F80" s="1">
        <v>2</v>
      </c>
      <c r="G80" s="1">
        <v>25</v>
      </c>
      <c r="H80" s="1">
        <v>5</v>
      </c>
      <c r="I80" s="1">
        <v>15</v>
      </c>
      <c r="J80" s="1">
        <v>3</v>
      </c>
      <c r="K80" s="80">
        <v>10</v>
      </c>
      <c r="L80" s="1"/>
      <c r="M80" s="28">
        <v>2013</v>
      </c>
      <c r="N80" s="1" t="s">
        <v>199</v>
      </c>
      <c r="O80" s="18">
        <v>3</v>
      </c>
      <c r="P80" s="18">
        <v>1</v>
      </c>
      <c r="Q80" s="18">
        <v>2</v>
      </c>
      <c r="R80" s="18">
        <v>9</v>
      </c>
      <c r="S80" s="18">
        <v>3</v>
      </c>
      <c r="T80" s="18">
        <v>13</v>
      </c>
      <c r="U80" s="20">
        <v>4.333333333333333</v>
      </c>
      <c r="V80" s="80">
        <v>-4</v>
      </c>
    </row>
    <row r="81" spans="1:22" x14ac:dyDescent="0.25">
      <c r="A81" s="1"/>
      <c r="B81" s="28">
        <v>2017</v>
      </c>
      <c r="C81" s="1" t="s">
        <v>275</v>
      </c>
      <c r="D81" s="18">
        <v>5</v>
      </c>
      <c r="E81" s="18">
        <v>3</v>
      </c>
      <c r="F81" s="18">
        <v>2</v>
      </c>
      <c r="G81" s="18">
        <v>23</v>
      </c>
      <c r="H81" s="18">
        <v>4.5999999999999996</v>
      </c>
      <c r="I81" s="18">
        <v>14</v>
      </c>
      <c r="J81" s="18">
        <v>2.8</v>
      </c>
      <c r="K81" s="80">
        <v>9</v>
      </c>
      <c r="L81" s="1"/>
      <c r="M81" s="28">
        <v>2012</v>
      </c>
      <c r="N81" s="18" t="s">
        <v>199</v>
      </c>
      <c r="O81" s="18">
        <v>3</v>
      </c>
      <c r="P81" s="18">
        <v>1</v>
      </c>
      <c r="Q81" s="18">
        <v>2</v>
      </c>
      <c r="R81" s="18">
        <v>6</v>
      </c>
      <c r="S81" s="18">
        <v>3</v>
      </c>
      <c r="T81" s="18">
        <v>31</v>
      </c>
      <c r="U81" s="18">
        <v>3</v>
      </c>
      <c r="V81" s="80">
        <v>-25</v>
      </c>
    </row>
    <row r="82" spans="1:22" x14ac:dyDescent="0.25">
      <c r="A82" s="1"/>
      <c r="B82" s="74">
        <v>2024</v>
      </c>
      <c r="C82" s="1" t="s">
        <v>23</v>
      </c>
      <c r="D82" s="1">
        <v>5</v>
      </c>
      <c r="E82" s="1">
        <v>3</v>
      </c>
      <c r="F82" s="1">
        <v>2</v>
      </c>
      <c r="G82" s="1">
        <v>24</v>
      </c>
      <c r="H82" s="1">
        <v>4.8</v>
      </c>
      <c r="I82" s="1">
        <v>15</v>
      </c>
      <c r="J82" s="1">
        <v>3</v>
      </c>
      <c r="K82" s="80">
        <v>9</v>
      </c>
      <c r="L82" s="1"/>
      <c r="M82" s="28">
        <v>2010</v>
      </c>
      <c r="N82" s="1" t="s">
        <v>262</v>
      </c>
      <c r="O82" s="18">
        <v>3</v>
      </c>
      <c r="P82" s="18">
        <v>1</v>
      </c>
      <c r="Q82" s="18">
        <v>2</v>
      </c>
      <c r="R82" s="1">
        <v>19</v>
      </c>
      <c r="S82" s="23">
        <v>6.333333333333333</v>
      </c>
      <c r="T82" s="1">
        <v>19</v>
      </c>
      <c r="U82" s="23">
        <v>6.333333333333333</v>
      </c>
      <c r="V82" s="80">
        <v>0</v>
      </c>
    </row>
    <row r="83" spans="1:22" x14ac:dyDescent="0.25">
      <c r="A83" s="1"/>
      <c r="B83" s="28">
        <v>2016</v>
      </c>
      <c r="C83" s="1" t="s">
        <v>266</v>
      </c>
      <c r="D83" s="1">
        <v>5</v>
      </c>
      <c r="E83" s="1">
        <v>3</v>
      </c>
      <c r="F83" s="1">
        <v>2</v>
      </c>
      <c r="G83" s="1">
        <v>17</v>
      </c>
      <c r="H83" s="1">
        <v>3.4</v>
      </c>
      <c r="I83" s="1">
        <v>9</v>
      </c>
      <c r="J83" s="1">
        <v>1.8</v>
      </c>
      <c r="K83" s="80">
        <v>8</v>
      </c>
      <c r="L83" s="1"/>
      <c r="M83" s="28">
        <v>2018</v>
      </c>
      <c r="N83" s="1" t="s">
        <v>17</v>
      </c>
      <c r="O83" s="18">
        <v>3</v>
      </c>
      <c r="P83" s="18">
        <v>1</v>
      </c>
      <c r="Q83" s="18">
        <v>2</v>
      </c>
      <c r="R83" s="18">
        <v>15</v>
      </c>
      <c r="S83" s="18">
        <v>5</v>
      </c>
      <c r="T83" s="18">
        <v>25</v>
      </c>
      <c r="U83" s="20">
        <v>8.3333333333333339</v>
      </c>
      <c r="V83" s="80">
        <v>-10</v>
      </c>
    </row>
    <row r="84" spans="1:22" x14ac:dyDescent="0.25">
      <c r="A84" s="1"/>
      <c r="B84" s="28">
        <v>2018</v>
      </c>
      <c r="C84" s="1" t="s">
        <v>145</v>
      </c>
      <c r="D84" s="18">
        <v>5</v>
      </c>
      <c r="E84" s="18">
        <v>3</v>
      </c>
      <c r="F84" s="18">
        <v>2</v>
      </c>
      <c r="G84" s="18">
        <v>22</v>
      </c>
      <c r="H84" s="18">
        <v>4.4000000000000004</v>
      </c>
      <c r="I84" s="18">
        <v>15</v>
      </c>
      <c r="J84" s="18">
        <v>3</v>
      </c>
      <c r="K84" s="80">
        <v>7</v>
      </c>
      <c r="L84" s="1"/>
      <c r="M84" s="28">
        <v>2017</v>
      </c>
      <c r="N84" s="1" t="s">
        <v>17</v>
      </c>
      <c r="O84" s="18">
        <v>3</v>
      </c>
      <c r="P84" s="18">
        <v>1</v>
      </c>
      <c r="Q84" s="18">
        <v>2</v>
      </c>
      <c r="R84" s="18">
        <v>16</v>
      </c>
      <c r="S84" s="20">
        <v>5.333333333333333</v>
      </c>
      <c r="T84" s="18">
        <v>25</v>
      </c>
      <c r="U84" s="20">
        <v>8.3333333333333339</v>
      </c>
      <c r="V84" s="80">
        <v>-9</v>
      </c>
    </row>
    <row r="85" spans="1:22" x14ac:dyDescent="0.25">
      <c r="A85" s="1"/>
      <c r="B85" s="75">
        <v>2023</v>
      </c>
      <c r="C85" s="1" t="s">
        <v>150</v>
      </c>
      <c r="D85" s="1">
        <v>5</v>
      </c>
      <c r="E85" s="1">
        <v>3</v>
      </c>
      <c r="F85" s="1">
        <v>2</v>
      </c>
      <c r="G85" s="1">
        <v>41</v>
      </c>
      <c r="H85" s="1">
        <v>8.1999999999999993</v>
      </c>
      <c r="I85" s="1">
        <v>34</v>
      </c>
      <c r="J85" s="1">
        <v>6.8</v>
      </c>
      <c r="K85" s="80">
        <v>7</v>
      </c>
      <c r="L85" s="1"/>
      <c r="M85" s="28">
        <v>2014</v>
      </c>
      <c r="N85" s="1" t="s">
        <v>189</v>
      </c>
      <c r="O85" s="18">
        <v>3</v>
      </c>
      <c r="P85" s="18">
        <v>1</v>
      </c>
      <c r="Q85" s="18">
        <v>2</v>
      </c>
      <c r="R85" s="18">
        <v>8</v>
      </c>
      <c r="S85" s="20">
        <v>2.6666666666666665</v>
      </c>
      <c r="T85" s="18">
        <v>20</v>
      </c>
      <c r="U85" s="20">
        <v>6.666666666666667</v>
      </c>
      <c r="V85" s="80">
        <v>-12</v>
      </c>
    </row>
    <row r="86" spans="1:22" x14ac:dyDescent="0.25">
      <c r="A86" s="1"/>
      <c r="B86" s="28">
        <v>2009</v>
      </c>
      <c r="C86" s="1" t="s">
        <v>229</v>
      </c>
      <c r="D86" s="1">
        <v>5</v>
      </c>
      <c r="E86" s="1">
        <v>3</v>
      </c>
      <c r="F86" s="1">
        <v>2</v>
      </c>
      <c r="G86" s="1">
        <v>21</v>
      </c>
      <c r="H86" s="1">
        <v>4.2</v>
      </c>
      <c r="I86" s="1">
        <v>15</v>
      </c>
      <c r="J86" s="1">
        <v>3</v>
      </c>
      <c r="K86" s="80">
        <v>6</v>
      </c>
      <c r="L86" s="1"/>
      <c r="M86" s="28">
        <v>2012</v>
      </c>
      <c r="N86" s="18" t="s">
        <v>189</v>
      </c>
      <c r="O86" s="18">
        <v>3</v>
      </c>
      <c r="P86" s="18">
        <v>1</v>
      </c>
      <c r="Q86" s="18">
        <v>2</v>
      </c>
      <c r="R86" s="18">
        <v>20</v>
      </c>
      <c r="S86" s="18">
        <v>3</v>
      </c>
      <c r="T86" s="18">
        <v>24</v>
      </c>
      <c r="U86" s="18">
        <v>3</v>
      </c>
      <c r="V86" s="80">
        <v>-4</v>
      </c>
    </row>
    <row r="87" spans="1:22" x14ac:dyDescent="0.25">
      <c r="A87" s="1"/>
      <c r="B87" s="28">
        <v>2019</v>
      </c>
      <c r="C87" s="1" t="s">
        <v>148</v>
      </c>
      <c r="D87" s="1">
        <v>5</v>
      </c>
      <c r="E87" s="1">
        <v>3</v>
      </c>
      <c r="F87" s="1">
        <v>2</v>
      </c>
      <c r="G87" s="1">
        <v>26</v>
      </c>
      <c r="H87" s="1">
        <v>5.2</v>
      </c>
      <c r="I87" s="1">
        <v>20</v>
      </c>
      <c r="J87" s="1">
        <v>4</v>
      </c>
      <c r="K87" s="80">
        <v>6</v>
      </c>
      <c r="L87" s="1"/>
      <c r="M87" s="28">
        <v>2018</v>
      </c>
      <c r="N87" s="1" t="s">
        <v>23</v>
      </c>
      <c r="O87" s="18">
        <v>3</v>
      </c>
      <c r="P87" s="18">
        <v>1</v>
      </c>
      <c r="Q87" s="18">
        <v>2</v>
      </c>
      <c r="R87" s="18">
        <v>13</v>
      </c>
      <c r="S87" s="20">
        <v>4.333333333333333</v>
      </c>
      <c r="T87" s="18">
        <v>18</v>
      </c>
      <c r="U87" s="18">
        <v>6</v>
      </c>
      <c r="V87" s="80">
        <v>-5</v>
      </c>
    </row>
    <row r="88" spans="1:22" x14ac:dyDescent="0.25">
      <c r="A88" s="1"/>
      <c r="B88" s="28">
        <v>2014</v>
      </c>
      <c r="C88" s="1" t="s">
        <v>353</v>
      </c>
      <c r="D88" s="18">
        <v>5</v>
      </c>
      <c r="E88" s="18">
        <v>3</v>
      </c>
      <c r="F88" s="18">
        <v>2</v>
      </c>
      <c r="G88" s="18">
        <v>29</v>
      </c>
      <c r="H88" s="18">
        <v>5.8</v>
      </c>
      <c r="I88" s="18">
        <v>23</v>
      </c>
      <c r="J88" s="18">
        <v>4.5999999999999996</v>
      </c>
      <c r="K88" s="80">
        <v>6</v>
      </c>
      <c r="L88" s="1"/>
      <c r="M88" s="28">
        <v>2014</v>
      </c>
      <c r="N88" s="1" t="s">
        <v>173</v>
      </c>
      <c r="O88" s="18">
        <v>3</v>
      </c>
      <c r="P88" s="18">
        <v>1</v>
      </c>
      <c r="Q88" s="18">
        <v>2</v>
      </c>
      <c r="R88" s="18">
        <v>7</v>
      </c>
      <c r="S88" s="20">
        <v>2.3333333333333335</v>
      </c>
      <c r="T88" s="18">
        <v>5</v>
      </c>
      <c r="U88" s="20">
        <v>1.6666666666666667</v>
      </c>
      <c r="V88" s="80">
        <v>2</v>
      </c>
    </row>
    <row r="89" spans="1:22" x14ac:dyDescent="0.25">
      <c r="A89" s="1"/>
      <c r="B89" s="28">
        <v>2010</v>
      </c>
      <c r="C89" s="1" t="s">
        <v>250</v>
      </c>
      <c r="D89" s="18">
        <v>5</v>
      </c>
      <c r="E89" s="18">
        <v>3</v>
      </c>
      <c r="F89" s="18">
        <v>2</v>
      </c>
      <c r="G89" s="18">
        <v>31</v>
      </c>
      <c r="H89" s="18">
        <v>6.2</v>
      </c>
      <c r="I89" s="18">
        <v>25</v>
      </c>
      <c r="J89" s="18">
        <v>5</v>
      </c>
      <c r="K89" s="80">
        <v>6</v>
      </c>
      <c r="L89" s="1"/>
      <c r="M89" s="28">
        <v>2018</v>
      </c>
      <c r="N89" s="1" t="s">
        <v>149</v>
      </c>
      <c r="O89" s="18">
        <v>2</v>
      </c>
      <c r="P89" s="18">
        <v>0</v>
      </c>
      <c r="Q89" s="18">
        <v>2</v>
      </c>
      <c r="R89" s="18">
        <v>8</v>
      </c>
      <c r="S89" s="18">
        <v>4</v>
      </c>
      <c r="T89" s="18">
        <v>27</v>
      </c>
      <c r="U89" s="18">
        <v>13.5</v>
      </c>
      <c r="V89" s="80">
        <v>-19</v>
      </c>
    </row>
    <row r="90" spans="1:22" x14ac:dyDescent="0.25">
      <c r="A90" s="1"/>
      <c r="B90" s="28">
        <v>2005</v>
      </c>
      <c r="C90" s="1" t="s">
        <v>320</v>
      </c>
      <c r="D90" s="18">
        <v>5</v>
      </c>
      <c r="E90" s="18">
        <v>3</v>
      </c>
      <c r="F90" s="18">
        <v>2</v>
      </c>
      <c r="G90" s="18">
        <v>17</v>
      </c>
      <c r="H90" s="20">
        <v>3.4</v>
      </c>
      <c r="I90" s="18">
        <v>12</v>
      </c>
      <c r="J90" s="20">
        <v>2.4</v>
      </c>
      <c r="K90" s="80">
        <v>5</v>
      </c>
      <c r="L90" s="1"/>
      <c r="M90" s="28">
        <v>2017</v>
      </c>
      <c r="N90" s="1" t="s">
        <v>269</v>
      </c>
      <c r="O90" s="18">
        <v>2</v>
      </c>
      <c r="P90" s="18">
        <v>0</v>
      </c>
      <c r="Q90" s="18">
        <v>2</v>
      </c>
      <c r="R90" s="18">
        <v>6</v>
      </c>
      <c r="S90" s="18">
        <v>3</v>
      </c>
      <c r="T90" s="18">
        <v>15</v>
      </c>
      <c r="U90" s="18">
        <v>7.5</v>
      </c>
      <c r="V90" s="80">
        <v>-9</v>
      </c>
    </row>
    <row r="91" spans="1:22" x14ac:dyDescent="0.25">
      <c r="A91" s="1"/>
      <c r="B91" s="28">
        <v>2014</v>
      </c>
      <c r="C91" s="1" t="s">
        <v>233</v>
      </c>
      <c r="D91" s="18">
        <v>5</v>
      </c>
      <c r="E91" s="18">
        <v>3</v>
      </c>
      <c r="F91" s="18">
        <v>2</v>
      </c>
      <c r="G91" s="18">
        <v>27</v>
      </c>
      <c r="H91" s="18">
        <v>5.4</v>
      </c>
      <c r="I91" s="18">
        <v>22</v>
      </c>
      <c r="J91" s="18">
        <v>4.4000000000000004</v>
      </c>
      <c r="K91" s="80">
        <v>5</v>
      </c>
      <c r="L91" s="1"/>
      <c r="M91" s="75">
        <v>2023</v>
      </c>
      <c r="N91" s="1" t="s">
        <v>49</v>
      </c>
      <c r="O91" s="1">
        <v>2</v>
      </c>
      <c r="P91" s="1">
        <v>0</v>
      </c>
      <c r="Q91" s="1">
        <v>2</v>
      </c>
      <c r="R91" s="1">
        <v>3</v>
      </c>
      <c r="S91" s="1">
        <v>1.5</v>
      </c>
      <c r="T91" s="1">
        <v>8</v>
      </c>
      <c r="U91" s="1">
        <v>4</v>
      </c>
      <c r="V91" s="80">
        <v>-5</v>
      </c>
    </row>
    <row r="92" spans="1:22" x14ac:dyDescent="0.25">
      <c r="A92" s="1"/>
      <c r="B92" s="28">
        <v>2012</v>
      </c>
      <c r="C92" s="18" t="s">
        <v>231</v>
      </c>
      <c r="D92" s="18">
        <v>5</v>
      </c>
      <c r="E92" s="18">
        <v>3</v>
      </c>
      <c r="F92" s="18">
        <v>2</v>
      </c>
      <c r="G92" s="18">
        <v>29</v>
      </c>
      <c r="H92" s="18">
        <v>5.8</v>
      </c>
      <c r="I92" s="18">
        <v>24</v>
      </c>
      <c r="J92" s="18">
        <v>4.8</v>
      </c>
      <c r="K92" s="80">
        <v>5</v>
      </c>
      <c r="L92" s="1"/>
      <c r="M92" s="28">
        <v>2017</v>
      </c>
      <c r="N92" s="1" t="s">
        <v>49</v>
      </c>
      <c r="O92" s="18">
        <v>2</v>
      </c>
      <c r="P92" s="18">
        <v>0</v>
      </c>
      <c r="Q92" s="18">
        <v>2</v>
      </c>
      <c r="R92" s="18">
        <v>2</v>
      </c>
      <c r="S92" s="18">
        <v>1</v>
      </c>
      <c r="T92" s="18">
        <v>11</v>
      </c>
      <c r="U92" s="18">
        <v>5.5</v>
      </c>
      <c r="V92" s="80">
        <v>-9</v>
      </c>
    </row>
    <row r="93" spans="1:22" x14ac:dyDescent="0.25">
      <c r="A93" s="1"/>
      <c r="B93" s="74">
        <v>2024</v>
      </c>
      <c r="C93" s="18" t="s">
        <v>81</v>
      </c>
      <c r="D93" s="1">
        <v>5</v>
      </c>
      <c r="E93" s="1">
        <v>3</v>
      </c>
      <c r="F93" s="1">
        <v>2</v>
      </c>
      <c r="G93" s="1">
        <v>31</v>
      </c>
      <c r="H93" s="1">
        <v>6.2</v>
      </c>
      <c r="I93" s="1">
        <v>26</v>
      </c>
      <c r="J93" s="1">
        <v>5.2</v>
      </c>
      <c r="K93" s="80">
        <v>5</v>
      </c>
      <c r="L93" s="1"/>
      <c r="M93" s="28">
        <v>2013</v>
      </c>
      <c r="N93" s="1" t="s">
        <v>49</v>
      </c>
      <c r="O93" s="18">
        <v>2</v>
      </c>
      <c r="P93" s="18">
        <v>0</v>
      </c>
      <c r="Q93" s="18">
        <v>2</v>
      </c>
      <c r="R93" s="18">
        <v>5</v>
      </c>
      <c r="S93" s="18">
        <v>2.5</v>
      </c>
      <c r="T93" s="18">
        <v>15</v>
      </c>
      <c r="U93" s="18">
        <v>7.5</v>
      </c>
      <c r="V93" s="80">
        <v>-10</v>
      </c>
    </row>
    <row r="94" spans="1:22" x14ac:dyDescent="0.25">
      <c r="A94" s="1"/>
      <c r="B94" s="28">
        <v>2022</v>
      </c>
      <c r="C94" s="1" t="s">
        <v>320</v>
      </c>
      <c r="D94" s="1">
        <v>5</v>
      </c>
      <c r="E94" s="1">
        <v>3</v>
      </c>
      <c r="F94" s="1">
        <v>2</v>
      </c>
      <c r="G94" s="1">
        <v>28</v>
      </c>
      <c r="H94" s="1">
        <v>5.6</v>
      </c>
      <c r="I94" s="1">
        <v>24</v>
      </c>
      <c r="J94" s="1">
        <v>4.8</v>
      </c>
      <c r="K94" s="80">
        <v>4</v>
      </c>
      <c r="L94" s="1"/>
      <c r="M94" s="28">
        <v>2018</v>
      </c>
      <c r="N94" s="1" t="s">
        <v>146</v>
      </c>
      <c r="O94" s="18">
        <v>2</v>
      </c>
      <c r="P94" s="18">
        <v>0</v>
      </c>
      <c r="Q94" s="18">
        <v>2</v>
      </c>
      <c r="R94" s="18">
        <v>7</v>
      </c>
      <c r="S94" s="18">
        <v>3.5</v>
      </c>
      <c r="T94" s="18">
        <v>13</v>
      </c>
      <c r="U94" s="18">
        <v>6.5</v>
      </c>
      <c r="V94" s="80">
        <v>-6</v>
      </c>
    </row>
    <row r="95" spans="1:22" x14ac:dyDescent="0.25">
      <c r="A95" s="1"/>
      <c r="B95" s="28">
        <v>2014</v>
      </c>
      <c r="C95" s="1" t="s">
        <v>357</v>
      </c>
      <c r="D95" s="18">
        <v>5</v>
      </c>
      <c r="E95" s="18">
        <v>3</v>
      </c>
      <c r="F95" s="18">
        <v>2</v>
      </c>
      <c r="G95" s="18">
        <v>18</v>
      </c>
      <c r="H95" s="18">
        <v>3.6</v>
      </c>
      <c r="I95" s="18">
        <v>15</v>
      </c>
      <c r="J95" s="18">
        <v>3</v>
      </c>
      <c r="K95" s="80">
        <v>3</v>
      </c>
      <c r="L95" s="1"/>
      <c r="M95" s="28">
        <v>2005</v>
      </c>
      <c r="N95" s="1" t="s">
        <v>146</v>
      </c>
      <c r="O95" s="18">
        <v>2</v>
      </c>
      <c r="P95" s="18">
        <v>0</v>
      </c>
      <c r="Q95" s="18">
        <v>2</v>
      </c>
      <c r="R95" s="18">
        <v>6</v>
      </c>
      <c r="S95" s="20">
        <v>3</v>
      </c>
      <c r="T95" s="18">
        <v>9</v>
      </c>
      <c r="U95" s="20">
        <v>4.5</v>
      </c>
      <c r="V95" s="80">
        <v>-3</v>
      </c>
    </row>
    <row r="96" spans="1:22" x14ac:dyDescent="0.25">
      <c r="A96" s="1"/>
      <c r="B96" s="28">
        <v>2005</v>
      </c>
      <c r="C96" s="1" t="s">
        <v>145</v>
      </c>
      <c r="D96" s="18">
        <v>5</v>
      </c>
      <c r="E96" s="18">
        <v>3</v>
      </c>
      <c r="F96" s="18">
        <v>2</v>
      </c>
      <c r="G96" s="18">
        <v>23</v>
      </c>
      <c r="H96" s="20">
        <v>4.5999999999999996</v>
      </c>
      <c r="I96" s="18">
        <v>20</v>
      </c>
      <c r="J96" s="20">
        <v>4</v>
      </c>
      <c r="K96" s="80">
        <v>3</v>
      </c>
      <c r="L96" s="1"/>
      <c r="M96" s="28">
        <v>2017</v>
      </c>
      <c r="N96" s="1" t="s">
        <v>234</v>
      </c>
      <c r="O96" s="18">
        <v>2</v>
      </c>
      <c r="P96" s="18">
        <v>0</v>
      </c>
      <c r="Q96" s="18">
        <v>2</v>
      </c>
      <c r="R96" s="18">
        <v>4</v>
      </c>
      <c r="S96" s="18">
        <v>2</v>
      </c>
      <c r="T96" s="18">
        <v>6</v>
      </c>
      <c r="U96" s="18">
        <v>3</v>
      </c>
      <c r="V96" s="80">
        <v>-2</v>
      </c>
    </row>
    <row r="97" spans="1:22" x14ac:dyDescent="0.25">
      <c r="A97" s="1"/>
      <c r="B97" s="28">
        <v>2011</v>
      </c>
      <c r="C97" s="1" t="s">
        <v>226</v>
      </c>
      <c r="D97" s="18">
        <v>5</v>
      </c>
      <c r="E97" s="18">
        <v>3</v>
      </c>
      <c r="F97" s="18">
        <v>2</v>
      </c>
      <c r="G97" s="18">
        <v>25</v>
      </c>
      <c r="H97" s="18">
        <v>5</v>
      </c>
      <c r="I97" s="18">
        <v>23</v>
      </c>
      <c r="J97" s="18">
        <v>4.5999999999999996</v>
      </c>
      <c r="K97" s="80">
        <v>2</v>
      </c>
      <c r="L97" s="1"/>
      <c r="M97" s="28">
        <v>2010</v>
      </c>
      <c r="N97" s="1" t="s">
        <v>234</v>
      </c>
      <c r="O97" s="18">
        <v>2</v>
      </c>
      <c r="P97" s="18">
        <v>0</v>
      </c>
      <c r="Q97" s="18">
        <v>2</v>
      </c>
      <c r="R97" s="1">
        <v>7</v>
      </c>
      <c r="S97" s="1">
        <v>3.5</v>
      </c>
      <c r="T97" s="1">
        <v>10</v>
      </c>
      <c r="U97" s="1">
        <v>5</v>
      </c>
      <c r="V97" s="80">
        <v>-3</v>
      </c>
    </row>
    <row r="98" spans="1:22" x14ac:dyDescent="0.25">
      <c r="A98" s="1"/>
      <c r="B98" s="28">
        <v>2004</v>
      </c>
      <c r="C98" s="18" t="s">
        <v>23</v>
      </c>
      <c r="D98" s="18">
        <v>5</v>
      </c>
      <c r="E98" s="18">
        <v>3</v>
      </c>
      <c r="F98" s="18">
        <v>2</v>
      </c>
      <c r="G98" s="18">
        <v>13</v>
      </c>
      <c r="H98" s="20">
        <v>2.6</v>
      </c>
      <c r="I98" s="18">
        <v>12</v>
      </c>
      <c r="J98" s="20">
        <v>2.4</v>
      </c>
      <c r="K98" s="80">
        <v>1</v>
      </c>
      <c r="L98" s="1"/>
      <c r="M98" s="28">
        <v>2009</v>
      </c>
      <c r="N98" s="1" t="s">
        <v>234</v>
      </c>
      <c r="O98" s="1">
        <v>2</v>
      </c>
      <c r="P98" s="1">
        <v>0</v>
      </c>
      <c r="Q98" s="1">
        <v>2</v>
      </c>
      <c r="R98" s="1">
        <v>6</v>
      </c>
      <c r="S98" s="1">
        <v>6</v>
      </c>
      <c r="T98" s="1">
        <v>14</v>
      </c>
      <c r="U98" s="1">
        <v>14</v>
      </c>
      <c r="V98" s="80">
        <v>-8</v>
      </c>
    </row>
    <row r="99" spans="1:22" x14ac:dyDescent="0.25">
      <c r="A99" s="1"/>
      <c r="B99" s="28">
        <v>2010</v>
      </c>
      <c r="C99" s="1" t="s">
        <v>232</v>
      </c>
      <c r="D99" s="18">
        <v>5</v>
      </c>
      <c r="E99" s="18">
        <v>3</v>
      </c>
      <c r="F99" s="18">
        <v>2</v>
      </c>
      <c r="G99" s="18">
        <v>15</v>
      </c>
      <c r="H99" s="18">
        <v>3</v>
      </c>
      <c r="I99" s="18">
        <v>14</v>
      </c>
      <c r="J99" s="18">
        <v>2.8</v>
      </c>
      <c r="K99" s="80">
        <v>1</v>
      </c>
      <c r="L99" s="1"/>
      <c r="M99" s="75">
        <v>2023</v>
      </c>
      <c r="N99" s="1" t="s">
        <v>167</v>
      </c>
      <c r="O99" s="1">
        <v>2</v>
      </c>
      <c r="P99" s="1">
        <v>0</v>
      </c>
      <c r="Q99" s="1">
        <v>2</v>
      </c>
      <c r="R99" s="1">
        <v>14</v>
      </c>
      <c r="S99" s="1">
        <v>7</v>
      </c>
      <c r="T99" s="1">
        <v>17</v>
      </c>
      <c r="U99" s="1">
        <v>8.5</v>
      </c>
      <c r="V99" s="80">
        <v>-3</v>
      </c>
    </row>
    <row r="100" spans="1:22" x14ac:dyDescent="0.25">
      <c r="A100" s="1"/>
      <c r="B100" s="28">
        <v>2005</v>
      </c>
      <c r="C100" s="1" t="s">
        <v>235</v>
      </c>
      <c r="D100" s="18">
        <v>5</v>
      </c>
      <c r="E100" s="18">
        <v>3</v>
      </c>
      <c r="F100" s="18">
        <v>2</v>
      </c>
      <c r="G100" s="18">
        <v>8</v>
      </c>
      <c r="H100" s="20">
        <v>1.6</v>
      </c>
      <c r="I100" s="18">
        <v>8</v>
      </c>
      <c r="J100" s="20">
        <v>1.6</v>
      </c>
      <c r="K100" s="80">
        <v>0</v>
      </c>
      <c r="L100" s="1"/>
      <c r="M100" s="74">
        <v>2024</v>
      </c>
      <c r="N100" s="1" t="s">
        <v>150</v>
      </c>
      <c r="O100" s="1">
        <v>2</v>
      </c>
      <c r="P100" s="1">
        <v>0</v>
      </c>
      <c r="Q100" s="1">
        <v>2</v>
      </c>
      <c r="R100" s="1">
        <v>7</v>
      </c>
      <c r="S100" s="1">
        <v>3.5</v>
      </c>
      <c r="T100" s="1">
        <v>13</v>
      </c>
      <c r="U100" s="1">
        <v>6.5</v>
      </c>
      <c r="V100" s="80">
        <v>-6</v>
      </c>
    </row>
    <row r="101" spans="1:22" x14ac:dyDescent="0.25">
      <c r="A101" s="1"/>
      <c r="B101" s="28">
        <v>2010</v>
      </c>
      <c r="C101" s="1" t="s">
        <v>148</v>
      </c>
      <c r="D101" s="18">
        <v>5</v>
      </c>
      <c r="E101" s="18">
        <v>3</v>
      </c>
      <c r="F101" s="18">
        <v>2</v>
      </c>
      <c r="G101" s="18">
        <v>19</v>
      </c>
      <c r="H101" s="18">
        <v>3.8</v>
      </c>
      <c r="I101" s="18">
        <v>20</v>
      </c>
      <c r="J101" s="18">
        <v>4</v>
      </c>
      <c r="K101" s="80">
        <v>-1</v>
      </c>
      <c r="L101" s="1"/>
      <c r="M101" s="28">
        <v>2019</v>
      </c>
      <c r="N101" s="1" t="s">
        <v>150</v>
      </c>
      <c r="O101" s="1">
        <v>2</v>
      </c>
      <c r="P101" s="1">
        <v>0</v>
      </c>
      <c r="Q101" s="1">
        <v>2</v>
      </c>
      <c r="R101" s="1">
        <v>3</v>
      </c>
      <c r="S101" s="1">
        <v>1.5</v>
      </c>
      <c r="T101" s="1">
        <v>9</v>
      </c>
      <c r="U101" s="1">
        <v>4.5</v>
      </c>
      <c r="V101" s="80">
        <v>-6</v>
      </c>
    </row>
    <row r="102" spans="1:22" x14ac:dyDescent="0.25">
      <c r="A102" s="1"/>
      <c r="B102" s="28">
        <v>2009</v>
      </c>
      <c r="C102" s="1" t="s">
        <v>152</v>
      </c>
      <c r="D102" s="1">
        <v>5</v>
      </c>
      <c r="E102" s="1">
        <v>3</v>
      </c>
      <c r="F102" s="1">
        <v>2</v>
      </c>
      <c r="G102" s="1">
        <v>22</v>
      </c>
      <c r="H102" s="1">
        <v>4.4000000000000004</v>
      </c>
      <c r="I102" s="1">
        <v>23</v>
      </c>
      <c r="J102" s="1">
        <v>4.5999999999999996</v>
      </c>
      <c r="K102" s="80">
        <v>-1</v>
      </c>
      <c r="L102" s="1"/>
      <c r="M102" s="28">
        <v>2011</v>
      </c>
      <c r="N102" s="1" t="s">
        <v>233</v>
      </c>
      <c r="O102" s="18">
        <v>2</v>
      </c>
      <c r="P102" s="18">
        <v>0</v>
      </c>
      <c r="Q102" s="18">
        <v>2</v>
      </c>
      <c r="R102" s="18">
        <v>3</v>
      </c>
      <c r="S102" s="18">
        <v>1.5</v>
      </c>
      <c r="T102" s="18">
        <v>5</v>
      </c>
      <c r="U102" s="18">
        <v>2.5</v>
      </c>
      <c r="V102" s="80">
        <v>-2</v>
      </c>
    </row>
    <row r="103" spans="1:22" x14ac:dyDescent="0.25">
      <c r="A103" s="1"/>
      <c r="B103" s="28">
        <v>2017</v>
      </c>
      <c r="C103" s="1" t="s">
        <v>57</v>
      </c>
      <c r="D103" s="18">
        <v>5</v>
      </c>
      <c r="E103" s="18">
        <v>3</v>
      </c>
      <c r="F103" s="18">
        <v>2</v>
      </c>
      <c r="G103" s="18">
        <v>30</v>
      </c>
      <c r="H103" s="18">
        <v>6</v>
      </c>
      <c r="I103" s="18">
        <v>33</v>
      </c>
      <c r="J103" s="18">
        <v>6.6</v>
      </c>
      <c r="K103" s="80">
        <v>-3</v>
      </c>
      <c r="L103" s="1"/>
      <c r="M103" s="28">
        <v>2010</v>
      </c>
      <c r="N103" s="1" t="s">
        <v>233</v>
      </c>
      <c r="O103" s="18">
        <v>2</v>
      </c>
      <c r="P103" s="18">
        <v>0</v>
      </c>
      <c r="Q103" s="18">
        <v>2</v>
      </c>
      <c r="R103" s="1">
        <v>3</v>
      </c>
      <c r="S103" s="1">
        <v>1.5</v>
      </c>
      <c r="T103" s="1">
        <v>12</v>
      </c>
      <c r="U103" s="1">
        <v>6</v>
      </c>
      <c r="V103" s="80">
        <v>-9</v>
      </c>
    </row>
    <row r="104" spans="1:22" x14ac:dyDescent="0.25">
      <c r="A104" s="1"/>
      <c r="B104" s="28">
        <v>2012</v>
      </c>
      <c r="C104" s="18" t="s">
        <v>49</v>
      </c>
      <c r="D104" s="18">
        <v>5</v>
      </c>
      <c r="E104" s="18">
        <v>3</v>
      </c>
      <c r="F104" s="18">
        <v>2</v>
      </c>
      <c r="G104" s="18">
        <v>11</v>
      </c>
      <c r="H104" s="18">
        <v>2.2000000000000002</v>
      </c>
      <c r="I104" s="18">
        <v>16</v>
      </c>
      <c r="J104" s="18">
        <v>3.2</v>
      </c>
      <c r="K104" s="80">
        <v>-5</v>
      </c>
      <c r="L104" s="1"/>
      <c r="M104" s="28">
        <v>2022</v>
      </c>
      <c r="N104" s="1" t="s">
        <v>152</v>
      </c>
      <c r="O104" s="1">
        <v>2</v>
      </c>
      <c r="P104" s="1">
        <v>0</v>
      </c>
      <c r="Q104" s="1">
        <v>2</v>
      </c>
      <c r="R104" s="1">
        <v>5</v>
      </c>
      <c r="S104" s="1">
        <v>2.5</v>
      </c>
      <c r="T104" s="1">
        <v>13</v>
      </c>
      <c r="U104" s="1">
        <v>6.5</v>
      </c>
      <c r="V104" s="80">
        <v>-8</v>
      </c>
    </row>
    <row r="105" spans="1:22" x14ac:dyDescent="0.25">
      <c r="A105" s="1"/>
      <c r="B105" s="28">
        <v>2019</v>
      </c>
      <c r="C105" s="1" t="s">
        <v>49</v>
      </c>
      <c r="D105" s="1">
        <v>5</v>
      </c>
      <c r="E105" s="1">
        <v>3</v>
      </c>
      <c r="F105" s="1">
        <v>2</v>
      </c>
      <c r="G105" s="1">
        <v>15</v>
      </c>
      <c r="H105" s="1">
        <v>3</v>
      </c>
      <c r="I105" s="1">
        <v>21</v>
      </c>
      <c r="J105" s="1">
        <v>4.2</v>
      </c>
      <c r="K105" s="80">
        <v>-6</v>
      </c>
      <c r="L105" s="1"/>
      <c r="M105" s="28">
        <v>2011</v>
      </c>
      <c r="N105" s="1" t="s">
        <v>228</v>
      </c>
      <c r="O105" s="18">
        <v>2</v>
      </c>
      <c r="P105" s="18">
        <v>0</v>
      </c>
      <c r="Q105" s="18">
        <v>2</v>
      </c>
      <c r="R105" s="18">
        <v>5</v>
      </c>
      <c r="S105" s="18">
        <v>2.5</v>
      </c>
      <c r="T105" s="18">
        <v>12</v>
      </c>
      <c r="U105" s="18">
        <v>6</v>
      </c>
      <c r="V105" s="80">
        <v>-7</v>
      </c>
    </row>
    <row r="106" spans="1:22" x14ac:dyDescent="0.25">
      <c r="A106" s="1"/>
      <c r="B106" s="28">
        <v>2009</v>
      </c>
      <c r="C106" s="1" t="s">
        <v>210</v>
      </c>
      <c r="D106" s="1">
        <v>5</v>
      </c>
      <c r="E106" s="1">
        <v>3</v>
      </c>
      <c r="F106" s="1">
        <v>2</v>
      </c>
      <c r="G106" s="1">
        <v>18</v>
      </c>
      <c r="H106" s="1">
        <v>3.6</v>
      </c>
      <c r="I106" s="1">
        <v>24</v>
      </c>
      <c r="J106" s="1">
        <v>4.8</v>
      </c>
      <c r="K106" s="80">
        <v>-6</v>
      </c>
      <c r="L106" s="1"/>
      <c r="M106" s="28">
        <v>2010</v>
      </c>
      <c r="N106" s="1" t="s">
        <v>228</v>
      </c>
      <c r="O106" s="18">
        <v>2</v>
      </c>
      <c r="P106" s="18">
        <v>0</v>
      </c>
      <c r="Q106" s="18">
        <v>2</v>
      </c>
      <c r="R106" s="1">
        <v>5</v>
      </c>
      <c r="S106" s="1">
        <v>2.5</v>
      </c>
      <c r="T106" s="1">
        <v>11</v>
      </c>
      <c r="U106" s="1">
        <v>5.5</v>
      </c>
      <c r="V106" s="80">
        <v>-6</v>
      </c>
    </row>
    <row r="107" spans="1:22" x14ac:dyDescent="0.25">
      <c r="A107" s="1"/>
      <c r="B107" s="28">
        <v>2013</v>
      </c>
      <c r="C107" s="1" t="s">
        <v>57</v>
      </c>
      <c r="D107" s="18">
        <v>5</v>
      </c>
      <c r="E107" s="18">
        <v>3</v>
      </c>
      <c r="F107" s="18">
        <v>2</v>
      </c>
      <c r="G107" s="18">
        <v>22</v>
      </c>
      <c r="H107" s="18">
        <v>4.4000000000000004</v>
      </c>
      <c r="I107" s="18">
        <v>28</v>
      </c>
      <c r="J107" s="18">
        <v>5.6</v>
      </c>
      <c r="K107" s="80">
        <v>-6</v>
      </c>
      <c r="L107" s="1"/>
      <c r="M107" s="28">
        <v>2014</v>
      </c>
      <c r="N107" s="1" t="s">
        <v>354</v>
      </c>
      <c r="O107" s="18">
        <v>2</v>
      </c>
      <c r="P107" s="18">
        <v>0</v>
      </c>
      <c r="Q107" s="18">
        <v>2</v>
      </c>
      <c r="R107" s="18">
        <v>4</v>
      </c>
      <c r="S107" s="18">
        <v>2</v>
      </c>
      <c r="T107" s="18">
        <v>3</v>
      </c>
      <c r="U107" s="18">
        <v>1.5</v>
      </c>
      <c r="V107" s="80">
        <v>1</v>
      </c>
    </row>
    <row r="108" spans="1:22" x14ac:dyDescent="0.25">
      <c r="A108" s="1"/>
      <c r="B108" s="28">
        <v>2018</v>
      </c>
      <c r="C108" s="1" t="s">
        <v>100</v>
      </c>
      <c r="D108" s="18">
        <v>5</v>
      </c>
      <c r="E108" s="18">
        <v>3</v>
      </c>
      <c r="F108" s="18">
        <v>2</v>
      </c>
      <c r="G108" s="18">
        <v>27</v>
      </c>
      <c r="H108" s="18">
        <v>5.4</v>
      </c>
      <c r="I108" s="18">
        <v>33</v>
      </c>
      <c r="J108" s="18">
        <v>6.6</v>
      </c>
      <c r="K108" s="80">
        <v>-6</v>
      </c>
      <c r="L108" s="1"/>
      <c r="M108" s="28">
        <v>2013</v>
      </c>
      <c r="N108" s="1" t="s">
        <v>250</v>
      </c>
      <c r="O108" s="18">
        <v>2</v>
      </c>
      <c r="P108" s="18">
        <v>0</v>
      </c>
      <c r="Q108" s="18">
        <v>2</v>
      </c>
      <c r="R108" s="18">
        <v>5</v>
      </c>
      <c r="S108" s="18">
        <v>2.5</v>
      </c>
      <c r="T108" s="18">
        <v>17</v>
      </c>
      <c r="U108" s="18">
        <v>8.5</v>
      </c>
      <c r="V108" s="80">
        <v>-12</v>
      </c>
    </row>
    <row r="109" spans="1:22" x14ac:dyDescent="0.25">
      <c r="A109" s="1"/>
      <c r="B109" s="75">
        <v>2023</v>
      </c>
      <c r="C109" s="1" t="s">
        <v>57</v>
      </c>
      <c r="D109" s="1">
        <v>5</v>
      </c>
      <c r="E109" s="1">
        <v>3</v>
      </c>
      <c r="F109" s="1">
        <v>2</v>
      </c>
      <c r="G109" s="1">
        <v>26</v>
      </c>
      <c r="H109" s="1">
        <v>5.2</v>
      </c>
      <c r="I109" s="1">
        <v>33</v>
      </c>
      <c r="J109" s="1">
        <v>6.6</v>
      </c>
      <c r="K109" s="80">
        <v>-7</v>
      </c>
      <c r="L109" s="1"/>
      <c r="M109" s="28">
        <v>2012</v>
      </c>
      <c r="N109" s="18" t="s">
        <v>250</v>
      </c>
      <c r="O109" s="18">
        <v>2</v>
      </c>
      <c r="P109" s="18">
        <v>0</v>
      </c>
      <c r="Q109" s="18">
        <v>2</v>
      </c>
      <c r="R109" s="18">
        <v>12</v>
      </c>
      <c r="S109" s="18">
        <v>6</v>
      </c>
      <c r="T109" s="18">
        <v>17</v>
      </c>
      <c r="U109" s="18">
        <v>8.5</v>
      </c>
      <c r="V109" s="80">
        <v>-5</v>
      </c>
    </row>
    <row r="110" spans="1:22" x14ac:dyDescent="0.25">
      <c r="A110" s="1"/>
      <c r="B110" s="28">
        <v>2017</v>
      </c>
      <c r="C110" s="1" t="s">
        <v>272</v>
      </c>
      <c r="D110" s="18">
        <v>5</v>
      </c>
      <c r="E110" s="18">
        <v>3</v>
      </c>
      <c r="F110" s="18">
        <v>2</v>
      </c>
      <c r="G110" s="18">
        <v>30</v>
      </c>
      <c r="H110" s="18">
        <v>6</v>
      </c>
      <c r="I110" s="18">
        <v>37</v>
      </c>
      <c r="J110" s="18">
        <v>7.4</v>
      </c>
      <c r="K110" s="80">
        <v>-7</v>
      </c>
      <c r="L110" s="1"/>
      <c r="M110" s="75">
        <v>2023</v>
      </c>
      <c r="N110" s="1" t="s">
        <v>58</v>
      </c>
      <c r="O110" s="1">
        <v>2</v>
      </c>
      <c r="P110" s="1">
        <v>0</v>
      </c>
      <c r="Q110" s="1">
        <v>2</v>
      </c>
      <c r="R110" s="1">
        <v>10</v>
      </c>
      <c r="S110" s="1">
        <v>5</v>
      </c>
      <c r="T110" s="1">
        <v>20</v>
      </c>
      <c r="U110" s="1">
        <v>10</v>
      </c>
      <c r="V110" s="80">
        <v>-10</v>
      </c>
    </row>
    <row r="111" spans="1:22" x14ac:dyDescent="0.25">
      <c r="A111" s="1"/>
      <c r="B111" s="28">
        <v>2015</v>
      </c>
      <c r="C111" s="1" t="s">
        <v>229</v>
      </c>
      <c r="D111" s="18">
        <v>5</v>
      </c>
      <c r="E111" s="18">
        <v>3</v>
      </c>
      <c r="F111" s="18">
        <v>2</v>
      </c>
      <c r="G111" s="18">
        <v>28</v>
      </c>
      <c r="H111" s="18">
        <v>5.6</v>
      </c>
      <c r="I111" s="18">
        <v>36</v>
      </c>
      <c r="J111" s="18">
        <v>7.2</v>
      </c>
      <c r="K111" s="80">
        <v>-8</v>
      </c>
      <c r="L111" s="1"/>
      <c r="M111" s="28">
        <v>2015</v>
      </c>
      <c r="N111" s="1" t="s">
        <v>58</v>
      </c>
      <c r="O111" s="18">
        <v>2</v>
      </c>
      <c r="P111" s="18">
        <v>0</v>
      </c>
      <c r="Q111" s="18">
        <v>2</v>
      </c>
      <c r="R111" s="18">
        <v>7</v>
      </c>
      <c r="S111" s="18">
        <v>3.5</v>
      </c>
      <c r="T111" s="18">
        <v>24</v>
      </c>
      <c r="U111" s="18">
        <v>12</v>
      </c>
      <c r="V111" s="80">
        <v>-17</v>
      </c>
    </row>
    <row r="112" spans="1:22" x14ac:dyDescent="0.25">
      <c r="A112" s="1"/>
      <c r="B112" s="28">
        <v>2013</v>
      </c>
      <c r="C112" s="1" t="s">
        <v>51</v>
      </c>
      <c r="D112" s="18">
        <v>5</v>
      </c>
      <c r="E112" s="18">
        <v>3</v>
      </c>
      <c r="F112" s="18">
        <v>2</v>
      </c>
      <c r="G112" s="18">
        <v>17</v>
      </c>
      <c r="H112" s="18">
        <v>3.4</v>
      </c>
      <c r="I112" s="18">
        <v>26</v>
      </c>
      <c r="J112" s="18">
        <v>5.2</v>
      </c>
      <c r="K112" s="80">
        <v>-9</v>
      </c>
      <c r="L112" s="1"/>
      <c r="M112" s="28">
        <v>2012</v>
      </c>
      <c r="N112" s="18" t="s">
        <v>58</v>
      </c>
      <c r="O112" s="18">
        <v>2</v>
      </c>
      <c r="P112" s="18">
        <v>0</v>
      </c>
      <c r="Q112" s="18">
        <v>2</v>
      </c>
      <c r="R112" s="18">
        <v>9</v>
      </c>
      <c r="S112" s="18">
        <v>4.5</v>
      </c>
      <c r="T112" s="18">
        <v>23</v>
      </c>
      <c r="U112" s="18">
        <v>11.5</v>
      </c>
      <c r="V112" s="80">
        <v>-14</v>
      </c>
    </row>
    <row r="113" spans="1:22" x14ac:dyDescent="0.25">
      <c r="A113" s="1"/>
      <c r="B113" s="28">
        <v>2016</v>
      </c>
      <c r="C113" s="1" t="s">
        <v>147</v>
      </c>
      <c r="D113" s="1">
        <v>5</v>
      </c>
      <c r="E113" s="1">
        <v>3</v>
      </c>
      <c r="F113" s="1">
        <v>2</v>
      </c>
      <c r="G113" s="1">
        <v>21</v>
      </c>
      <c r="H113" s="1">
        <v>4.2</v>
      </c>
      <c r="I113" s="1">
        <v>30</v>
      </c>
      <c r="J113" s="1">
        <v>6</v>
      </c>
      <c r="K113" s="80">
        <v>-9</v>
      </c>
      <c r="L113" s="1"/>
      <c r="M113" s="28">
        <v>2019</v>
      </c>
      <c r="N113" s="1" t="s">
        <v>163</v>
      </c>
      <c r="O113" s="1">
        <v>2</v>
      </c>
      <c r="P113" s="1">
        <v>0</v>
      </c>
      <c r="Q113" s="1">
        <v>2</v>
      </c>
      <c r="R113" s="1">
        <v>1</v>
      </c>
      <c r="S113" s="1">
        <v>0.5</v>
      </c>
      <c r="T113" s="1">
        <v>13</v>
      </c>
      <c r="U113" s="1">
        <v>6.5</v>
      </c>
      <c r="V113" s="80">
        <v>-12</v>
      </c>
    </row>
    <row r="114" spans="1:22" x14ac:dyDescent="0.25">
      <c r="A114" s="1"/>
      <c r="B114" s="28">
        <v>2018</v>
      </c>
      <c r="C114" s="1" t="s">
        <v>81</v>
      </c>
      <c r="D114" s="18">
        <v>5</v>
      </c>
      <c r="E114" s="18">
        <v>3</v>
      </c>
      <c r="F114" s="18">
        <v>2</v>
      </c>
      <c r="G114" s="18">
        <v>24</v>
      </c>
      <c r="H114" s="18">
        <v>4.8</v>
      </c>
      <c r="I114" s="18">
        <v>33</v>
      </c>
      <c r="J114" s="18">
        <v>6.6</v>
      </c>
      <c r="K114" s="80">
        <v>-9</v>
      </c>
      <c r="L114" s="1"/>
      <c r="M114" s="28">
        <v>2004</v>
      </c>
      <c r="N114" s="18" t="s">
        <v>108</v>
      </c>
      <c r="O114" s="18">
        <v>2</v>
      </c>
      <c r="P114" s="18">
        <v>0</v>
      </c>
      <c r="Q114" s="18">
        <v>2</v>
      </c>
      <c r="R114" s="18">
        <v>1</v>
      </c>
      <c r="S114" s="20">
        <v>0.5</v>
      </c>
      <c r="T114" s="18">
        <v>14</v>
      </c>
      <c r="U114" s="20">
        <v>7</v>
      </c>
      <c r="V114" s="80">
        <v>-13</v>
      </c>
    </row>
    <row r="115" spans="1:22" x14ac:dyDescent="0.25">
      <c r="A115" s="1"/>
      <c r="B115" s="75">
        <v>2023</v>
      </c>
      <c r="C115" s="1" t="s">
        <v>147</v>
      </c>
      <c r="D115" s="1">
        <v>5</v>
      </c>
      <c r="E115" s="1">
        <v>3</v>
      </c>
      <c r="F115" s="1">
        <v>2</v>
      </c>
      <c r="G115" s="1">
        <v>32</v>
      </c>
      <c r="H115" s="1">
        <v>6.4</v>
      </c>
      <c r="I115" s="1">
        <v>43</v>
      </c>
      <c r="J115" s="1">
        <v>8.6</v>
      </c>
      <c r="K115" s="80">
        <v>-11</v>
      </c>
      <c r="L115" s="1"/>
      <c r="M115" s="28">
        <v>2015</v>
      </c>
      <c r="N115" s="1" t="s">
        <v>108</v>
      </c>
      <c r="O115" s="18">
        <v>2</v>
      </c>
      <c r="P115" s="18">
        <v>0</v>
      </c>
      <c r="Q115" s="18">
        <v>2</v>
      </c>
      <c r="R115" s="18">
        <v>2</v>
      </c>
      <c r="S115" s="18">
        <v>1</v>
      </c>
      <c r="T115" s="18">
        <v>9</v>
      </c>
      <c r="U115" s="18">
        <v>4.5</v>
      </c>
      <c r="V115" s="80">
        <v>-7</v>
      </c>
    </row>
    <row r="116" spans="1:22" x14ac:dyDescent="0.25">
      <c r="A116" s="1"/>
      <c r="B116" s="28">
        <v>2014</v>
      </c>
      <c r="C116" s="1" t="s">
        <v>228</v>
      </c>
      <c r="D116" s="18">
        <v>4</v>
      </c>
      <c r="E116" s="18">
        <v>2</v>
      </c>
      <c r="F116" s="18">
        <v>2</v>
      </c>
      <c r="G116" s="18">
        <v>35</v>
      </c>
      <c r="H116" s="20">
        <v>8.75</v>
      </c>
      <c r="I116" s="18">
        <v>21</v>
      </c>
      <c r="J116" s="20">
        <v>5.25</v>
      </c>
      <c r="K116" s="80">
        <v>14</v>
      </c>
      <c r="L116" s="1"/>
      <c r="M116" s="28">
        <v>2010</v>
      </c>
      <c r="N116" s="1" t="s">
        <v>108</v>
      </c>
      <c r="O116" s="18">
        <v>2</v>
      </c>
      <c r="P116" s="18">
        <v>0</v>
      </c>
      <c r="Q116" s="18">
        <v>2</v>
      </c>
      <c r="R116" s="1">
        <v>4</v>
      </c>
      <c r="S116" s="1">
        <v>2</v>
      </c>
      <c r="T116" s="1">
        <v>19</v>
      </c>
      <c r="U116" s="1">
        <v>9.5</v>
      </c>
      <c r="V116" s="80">
        <v>-15</v>
      </c>
    </row>
    <row r="117" spans="1:22" x14ac:dyDescent="0.25">
      <c r="A117" s="1"/>
      <c r="B117" s="28">
        <v>2009</v>
      </c>
      <c r="C117" s="1" t="s">
        <v>49</v>
      </c>
      <c r="D117" s="1">
        <v>4</v>
      </c>
      <c r="E117" s="1">
        <v>2</v>
      </c>
      <c r="F117" s="1">
        <v>2</v>
      </c>
      <c r="G117" s="1">
        <v>29</v>
      </c>
      <c r="H117" s="23">
        <v>7.25</v>
      </c>
      <c r="I117" s="1">
        <v>16</v>
      </c>
      <c r="J117" s="1">
        <v>4</v>
      </c>
      <c r="K117" s="80">
        <v>13</v>
      </c>
      <c r="L117" s="1"/>
      <c r="M117" s="28">
        <v>2005</v>
      </c>
      <c r="N117" s="1" t="s">
        <v>108</v>
      </c>
      <c r="O117" s="18">
        <v>2</v>
      </c>
      <c r="P117" s="18">
        <v>0</v>
      </c>
      <c r="Q117" s="18">
        <v>2</v>
      </c>
      <c r="R117" s="18">
        <v>2</v>
      </c>
      <c r="S117" s="20">
        <v>1</v>
      </c>
      <c r="T117" s="18">
        <v>10</v>
      </c>
      <c r="U117" s="20">
        <v>5</v>
      </c>
      <c r="V117" s="80">
        <v>-8</v>
      </c>
    </row>
    <row r="118" spans="1:22" x14ac:dyDescent="0.25">
      <c r="A118" s="1"/>
      <c r="B118" s="28">
        <v>2017</v>
      </c>
      <c r="C118" s="1" t="s">
        <v>278</v>
      </c>
      <c r="D118" s="18">
        <v>4</v>
      </c>
      <c r="E118" s="18">
        <v>2</v>
      </c>
      <c r="F118" s="18">
        <v>2</v>
      </c>
      <c r="G118" s="18">
        <v>32</v>
      </c>
      <c r="H118" s="18">
        <v>8</v>
      </c>
      <c r="I118" s="18">
        <v>20</v>
      </c>
      <c r="J118" s="18">
        <v>5</v>
      </c>
      <c r="K118" s="80">
        <v>12</v>
      </c>
      <c r="L118" s="1"/>
      <c r="M118" s="28">
        <v>2013</v>
      </c>
      <c r="N118" s="1" t="s">
        <v>227</v>
      </c>
      <c r="O118" s="18">
        <v>2</v>
      </c>
      <c r="P118" s="18">
        <v>0</v>
      </c>
      <c r="Q118" s="18">
        <v>2</v>
      </c>
      <c r="R118" s="18">
        <v>4</v>
      </c>
      <c r="S118" s="18">
        <v>2</v>
      </c>
      <c r="T118" s="18">
        <v>9</v>
      </c>
      <c r="U118" s="18">
        <v>4.5</v>
      </c>
      <c r="V118" s="80">
        <v>-5</v>
      </c>
    </row>
    <row r="119" spans="1:22" x14ac:dyDescent="0.25">
      <c r="A119" s="1"/>
      <c r="B119" s="28">
        <v>2017</v>
      </c>
      <c r="C119" s="1" t="s">
        <v>52</v>
      </c>
      <c r="D119" s="18">
        <v>4</v>
      </c>
      <c r="E119" s="18">
        <v>2</v>
      </c>
      <c r="F119" s="18">
        <v>2</v>
      </c>
      <c r="G119" s="18">
        <v>25</v>
      </c>
      <c r="H119" s="20">
        <v>6.25</v>
      </c>
      <c r="I119" s="18">
        <v>15</v>
      </c>
      <c r="J119" s="20">
        <v>3.75</v>
      </c>
      <c r="K119" s="80">
        <v>10</v>
      </c>
      <c r="L119" s="1"/>
      <c r="M119" s="28">
        <v>2014</v>
      </c>
      <c r="N119" s="1" t="s">
        <v>355</v>
      </c>
      <c r="O119" s="1">
        <v>2</v>
      </c>
      <c r="P119" s="1">
        <v>0</v>
      </c>
      <c r="Q119" s="1">
        <v>2</v>
      </c>
      <c r="R119" s="18">
        <v>8</v>
      </c>
      <c r="S119" s="18">
        <v>4</v>
      </c>
      <c r="T119" s="18">
        <v>19</v>
      </c>
      <c r="U119" s="18">
        <v>9.5</v>
      </c>
      <c r="V119" s="80">
        <v>-11</v>
      </c>
    </row>
    <row r="120" spans="1:22" x14ac:dyDescent="0.25">
      <c r="A120" s="1"/>
      <c r="B120" s="28">
        <v>2017</v>
      </c>
      <c r="C120" s="1" t="s">
        <v>320</v>
      </c>
      <c r="D120" s="18">
        <v>4</v>
      </c>
      <c r="E120" s="18">
        <v>2</v>
      </c>
      <c r="F120" s="18">
        <v>2</v>
      </c>
      <c r="G120" s="18">
        <v>16</v>
      </c>
      <c r="H120" s="18">
        <v>4</v>
      </c>
      <c r="I120" s="18">
        <v>8</v>
      </c>
      <c r="J120" s="18">
        <v>2</v>
      </c>
      <c r="K120" s="80">
        <v>8</v>
      </c>
      <c r="L120" s="1"/>
      <c r="M120" s="28">
        <v>2004</v>
      </c>
      <c r="N120" s="1" t="s">
        <v>147</v>
      </c>
      <c r="O120" s="18">
        <v>2</v>
      </c>
      <c r="P120" s="18">
        <v>0</v>
      </c>
      <c r="Q120" s="18">
        <v>2</v>
      </c>
      <c r="R120" s="18">
        <v>1</v>
      </c>
      <c r="S120" s="20">
        <v>0.5</v>
      </c>
      <c r="T120" s="18">
        <v>7</v>
      </c>
      <c r="U120" s="20">
        <v>3.5</v>
      </c>
      <c r="V120" s="80">
        <v>-6</v>
      </c>
    </row>
    <row r="121" spans="1:22" x14ac:dyDescent="0.25">
      <c r="A121" s="1"/>
      <c r="B121" s="28">
        <v>2004</v>
      </c>
      <c r="C121" s="18" t="s">
        <v>301</v>
      </c>
      <c r="D121" s="18">
        <v>4</v>
      </c>
      <c r="E121" s="18">
        <v>2</v>
      </c>
      <c r="F121" s="18">
        <v>2</v>
      </c>
      <c r="G121" s="18">
        <v>17</v>
      </c>
      <c r="H121" s="20">
        <v>4.25</v>
      </c>
      <c r="I121" s="18">
        <v>9</v>
      </c>
      <c r="J121" s="20">
        <v>2.25</v>
      </c>
      <c r="K121" s="80">
        <v>8</v>
      </c>
      <c r="L121" s="1"/>
      <c r="M121" s="28">
        <v>2018</v>
      </c>
      <c r="N121" s="1" t="s">
        <v>147</v>
      </c>
      <c r="O121" s="18">
        <v>2</v>
      </c>
      <c r="P121" s="18">
        <v>0</v>
      </c>
      <c r="Q121" s="18">
        <v>2</v>
      </c>
      <c r="R121" s="18">
        <v>4</v>
      </c>
      <c r="S121" s="18">
        <v>2</v>
      </c>
      <c r="T121" s="18">
        <v>18</v>
      </c>
      <c r="U121" s="18">
        <v>9</v>
      </c>
      <c r="V121" s="80">
        <v>-14</v>
      </c>
    </row>
    <row r="122" spans="1:22" x14ac:dyDescent="0.25">
      <c r="A122" s="1"/>
      <c r="B122" s="28">
        <v>2019</v>
      </c>
      <c r="C122" s="1" t="s">
        <v>320</v>
      </c>
      <c r="D122" s="1">
        <v>4</v>
      </c>
      <c r="E122" s="1">
        <v>2</v>
      </c>
      <c r="F122" s="1">
        <v>2</v>
      </c>
      <c r="G122" s="1">
        <v>21</v>
      </c>
      <c r="H122" s="23">
        <v>5.25</v>
      </c>
      <c r="I122" s="1">
        <v>13</v>
      </c>
      <c r="J122" s="23">
        <v>3.25</v>
      </c>
      <c r="K122" s="80">
        <v>8</v>
      </c>
      <c r="L122" s="1"/>
      <c r="M122" s="28">
        <v>2005</v>
      </c>
      <c r="N122" s="1" t="s">
        <v>147</v>
      </c>
      <c r="O122" s="18">
        <v>2</v>
      </c>
      <c r="P122" s="18">
        <v>0</v>
      </c>
      <c r="Q122" s="18">
        <v>2</v>
      </c>
      <c r="R122" s="18">
        <v>2</v>
      </c>
      <c r="S122" s="20">
        <v>1</v>
      </c>
      <c r="T122" s="18">
        <v>4</v>
      </c>
      <c r="U122" s="20">
        <v>2</v>
      </c>
      <c r="V122" s="80">
        <v>-2</v>
      </c>
    </row>
    <row r="123" spans="1:22" x14ac:dyDescent="0.25">
      <c r="A123" s="1"/>
      <c r="B123" s="28">
        <v>2015</v>
      </c>
      <c r="C123" s="1" t="s">
        <v>237</v>
      </c>
      <c r="D123" s="18">
        <v>4</v>
      </c>
      <c r="E123" s="18">
        <v>2</v>
      </c>
      <c r="F123" s="18">
        <v>2</v>
      </c>
      <c r="G123" s="18">
        <v>22</v>
      </c>
      <c r="H123" s="18">
        <v>5.5</v>
      </c>
      <c r="I123" s="18">
        <v>15</v>
      </c>
      <c r="J123" s="20">
        <v>3.75</v>
      </c>
      <c r="K123" s="80">
        <v>7</v>
      </c>
      <c r="L123" s="1"/>
      <c r="M123" s="28">
        <v>2015</v>
      </c>
      <c r="N123" s="1" t="s">
        <v>278</v>
      </c>
      <c r="O123" s="18">
        <v>2</v>
      </c>
      <c r="P123" s="18">
        <v>0</v>
      </c>
      <c r="Q123" s="18">
        <v>2</v>
      </c>
      <c r="R123" s="18">
        <v>6</v>
      </c>
      <c r="S123" s="18">
        <v>3</v>
      </c>
      <c r="T123" s="18">
        <v>19</v>
      </c>
      <c r="U123" s="18">
        <v>9.5</v>
      </c>
      <c r="V123" s="80">
        <v>-13</v>
      </c>
    </row>
    <row r="124" spans="1:22" x14ac:dyDescent="0.25">
      <c r="A124" s="1"/>
      <c r="B124" s="28">
        <v>2018</v>
      </c>
      <c r="C124" s="1" t="s">
        <v>148</v>
      </c>
      <c r="D124" s="18">
        <v>4</v>
      </c>
      <c r="E124" s="18">
        <v>2</v>
      </c>
      <c r="F124" s="18">
        <v>2</v>
      </c>
      <c r="G124" s="18">
        <v>30</v>
      </c>
      <c r="H124" s="18">
        <v>7.5</v>
      </c>
      <c r="I124" s="18">
        <v>23</v>
      </c>
      <c r="J124" s="20">
        <v>5.75</v>
      </c>
      <c r="K124" s="80">
        <v>7</v>
      </c>
      <c r="L124" s="1"/>
      <c r="M124" s="28">
        <v>2013</v>
      </c>
      <c r="N124" s="1" t="s">
        <v>212</v>
      </c>
      <c r="O124" s="18">
        <v>2</v>
      </c>
      <c r="P124" s="18">
        <v>0</v>
      </c>
      <c r="Q124" s="18">
        <v>2</v>
      </c>
      <c r="R124" s="18">
        <v>4</v>
      </c>
      <c r="S124" s="18">
        <v>2</v>
      </c>
      <c r="T124" s="18">
        <v>12</v>
      </c>
      <c r="U124" s="18">
        <v>6</v>
      </c>
      <c r="V124" s="80">
        <v>-8</v>
      </c>
    </row>
    <row r="125" spans="1:22" x14ac:dyDescent="0.25">
      <c r="A125" s="1"/>
      <c r="B125" s="75">
        <v>2023</v>
      </c>
      <c r="C125" s="1" t="s">
        <v>81</v>
      </c>
      <c r="D125" s="1">
        <v>4</v>
      </c>
      <c r="E125" s="1">
        <v>2</v>
      </c>
      <c r="F125" s="1">
        <v>2</v>
      </c>
      <c r="G125" s="1">
        <v>40</v>
      </c>
      <c r="H125" s="1">
        <v>10</v>
      </c>
      <c r="I125" s="1">
        <v>33</v>
      </c>
      <c r="J125" s="23">
        <v>8.25</v>
      </c>
      <c r="K125" s="80">
        <v>7</v>
      </c>
      <c r="L125" s="1"/>
      <c r="M125" s="28">
        <v>2012</v>
      </c>
      <c r="N125" s="18" t="s">
        <v>212</v>
      </c>
      <c r="O125" s="18">
        <v>2</v>
      </c>
      <c r="P125" s="18">
        <v>0</v>
      </c>
      <c r="Q125" s="18">
        <v>2</v>
      </c>
      <c r="R125" s="18">
        <v>4</v>
      </c>
      <c r="S125" s="18">
        <v>2</v>
      </c>
      <c r="T125" s="18">
        <v>11</v>
      </c>
      <c r="U125" s="18">
        <v>5.5</v>
      </c>
      <c r="V125" s="80">
        <v>-7</v>
      </c>
    </row>
    <row r="126" spans="1:22" x14ac:dyDescent="0.25">
      <c r="A126" s="1"/>
      <c r="B126" s="28">
        <v>2009</v>
      </c>
      <c r="C126" s="1" t="s">
        <v>208</v>
      </c>
      <c r="D126" s="1">
        <v>4</v>
      </c>
      <c r="E126" s="1">
        <v>2</v>
      </c>
      <c r="F126" s="1">
        <v>2</v>
      </c>
      <c r="G126" s="1">
        <v>14</v>
      </c>
      <c r="H126" s="1">
        <v>3.5</v>
      </c>
      <c r="I126" s="1">
        <v>9</v>
      </c>
      <c r="J126" s="23">
        <v>2.25</v>
      </c>
      <c r="K126" s="80">
        <v>5</v>
      </c>
      <c r="L126" s="1"/>
      <c r="M126" s="28">
        <v>2019</v>
      </c>
      <c r="N126" s="1" t="s">
        <v>151</v>
      </c>
      <c r="O126" s="1">
        <v>2</v>
      </c>
      <c r="P126" s="1">
        <v>0</v>
      </c>
      <c r="Q126" s="1">
        <v>2</v>
      </c>
      <c r="R126" s="1">
        <v>1</v>
      </c>
      <c r="S126" s="1">
        <v>0.5</v>
      </c>
      <c r="T126" s="1">
        <v>17</v>
      </c>
      <c r="U126" s="1">
        <v>8.5</v>
      </c>
      <c r="V126" s="80">
        <v>-16</v>
      </c>
    </row>
    <row r="127" spans="1:22" x14ac:dyDescent="0.25">
      <c r="A127" s="1"/>
      <c r="B127" s="28">
        <v>2004</v>
      </c>
      <c r="C127" s="18" t="s">
        <v>152</v>
      </c>
      <c r="D127" s="18">
        <v>4</v>
      </c>
      <c r="E127" s="18">
        <v>2</v>
      </c>
      <c r="F127" s="18">
        <v>2</v>
      </c>
      <c r="G127" s="18">
        <v>18</v>
      </c>
      <c r="H127" s="20">
        <v>4.5</v>
      </c>
      <c r="I127" s="18">
        <v>13</v>
      </c>
      <c r="J127" s="20">
        <v>3.25</v>
      </c>
      <c r="K127" s="80">
        <v>5</v>
      </c>
      <c r="L127" s="1"/>
      <c r="M127" s="28">
        <v>2017</v>
      </c>
      <c r="N127" s="1" t="s">
        <v>230</v>
      </c>
      <c r="O127" s="18">
        <v>2</v>
      </c>
      <c r="P127" s="18">
        <v>0</v>
      </c>
      <c r="Q127" s="18">
        <v>2</v>
      </c>
      <c r="R127" s="18">
        <v>6</v>
      </c>
      <c r="S127" s="18">
        <v>3</v>
      </c>
      <c r="T127" s="18">
        <v>14</v>
      </c>
      <c r="U127" s="18">
        <v>7</v>
      </c>
      <c r="V127" s="80">
        <v>-8</v>
      </c>
    </row>
    <row r="128" spans="1:22" x14ac:dyDescent="0.25">
      <c r="A128" s="1"/>
      <c r="B128" s="28">
        <v>2013</v>
      </c>
      <c r="C128" s="1" t="s">
        <v>189</v>
      </c>
      <c r="D128" s="18">
        <v>4</v>
      </c>
      <c r="E128" s="18">
        <v>2</v>
      </c>
      <c r="F128" s="18">
        <v>2</v>
      </c>
      <c r="G128" s="18">
        <v>22</v>
      </c>
      <c r="H128" s="18">
        <v>5.5</v>
      </c>
      <c r="I128" s="18">
        <v>17</v>
      </c>
      <c r="J128" s="20">
        <v>4.25</v>
      </c>
      <c r="K128" s="80">
        <v>5</v>
      </c>
      <c r="L128" s="1"/>
      <c r="M128" s="28">
        <v>2015</v>
      </c>
      <c r="N128" s="1" t="s">
        <v>230</v>
      </c>
      <c r="O128" s="18">
        <v>2</v>
      </c>
      <c r="P128" s="18">
        <v>0</v>
      </c>
      <c r="Q128" s="18">
        <v>2</v>
      </c>
      <c r="R128" s="18">
        <v>2</v>
      </c>
      <c r="S128" s="18">
        <v>1</v>
      </c>
      <c r="T128" s="18">
        <v>12</v>
      </c>
      <c r="U128" s="18">
        <v>6</v>
      </c>
      <c r="V128" s="80">
        <v>-10</v>
      </c>
    </row>
    <row r="129" spans="1:22" x14ac:dyDescent="0.25">
      <c r="A129" s="1"/>
      <c r="B129" s="74">
        <v>2024</v>
      </c>
      <c r="C129" s="1" t="s">
        <v>147</v>
      </c>
      <c r="D129" s="1">
        <v>4</v>
      </c>
      <c r="E129" s="1">
        <v>2</v>
      </c>
      <c r="F129" s="1">
        <v>2</v>
      </c>
      <c r="G129" s="1">
        <v>30</v>
      </c>
      <c r="H129" s="1">
        <v>7.5</v>
      </c>
      <c r="I129" s="1">
        <v>25</v>
      </c>
      <c r="J129" s="23">
        <v>6.25</v>
      </c>
      <c r="K129" s="80">
        <v>5</v>
      </c>
      <c r="L129" s="1"/>
      <c r="M129" s="28">
        <v>2014</v>
      </c>
      <c r="N129" s="1" t="s">
        <v>230</v>
      </c>
      <c r="O129" s="18">
        <v>2</v>
      </c>
      <c r="P129" s="18">
        <v>0</v>
      </c>
      <c r="Q129" s="18">
        <v>2</v>
      </c>
      <c r="R129" s="18">
        <v>0</v>
      </c>
      <c r="S129" s="18">
        <v>0</v>
      </c>
      <c r="T129" s="18">
        <v>22</v>
      </c>
      <c r="U129" s="18">
        <v>11</v>
      </c>
      <c r="V129" s="80">
        <v>-22</v>
      </c>
    </row>
    <row r="130" spans="1:22" x14ac:dyDescent="0.25">
      <c r="A130" s="1"/>
      <c r="B130" s="74">
        <v>2024</v>
      </c>
      <c r="C130" s="1" t="s">
        <v>58</v>
      </c>
      <c r="D130" s="1">
        <v>4</v>
      </c>
      <c r="E130" s="1">
        <v>2</v>
      </c>
      <c r="F130" s="1">
        <v>2</v>
      </c>
      <c r="G130" s="1">
        <v>20</v>
      </c>
      <c r="H130" s="1">
        <v>5</v>
      </c>
      <c r="I130" s="1">
        <v>16</v>
      </c>
      <c r="J130" s="1">
        <v>4</v>
      </c>
      <c r="K130" s="80">
        <v>4</v>
      </c>
      <c r="L130" s="1"/>
      <c r="M130" s="28">
        <v>2013</v>
      </c>
      <c r="N130" s="1" t="s">
        <v>230</v>
      </c>
      <c r="O130" s="18">
        <v>2</v>
      </c>
      <c r="P130" s="18">
        <v>0</v>
      </c>
      <c r="Q130" s="18">
        <v>2</v>
      </c>
      <c r="R130" s="18">
        <v>2</v>
      </c>
      <c r="S130" s="18">
        <v>1</v>
      </c>
      <c r="T130" s="18">
        <v>12</v>
      </c>
      <c r="U130" s="18">
        <v>6</v>
      </c>
      <c r="V130" s="80">
        <v>-10</v>
      </c>
    </row>
    <row r="131" spans="1:22" x14ac:dyDescent="0.25">
      <c r="A131" s="1"/>
      <c r="B131" s="28">
        <v>2011</v>
      </c>
      <c r="C131" s="18" t="s">
        <v>318</v>
      </c>
      <c r="D131" s="18">
        <v>4</v>
      </c>
      <c r="E131" s="18">
        <v>2</v>
      </c>
      <c r="F131" s="18">
        <v>2</v>
      </c>
      <c r="G131" s="18">
        <v>21</v>
      </c>
      <c r="H131" s="20">
        <v>5.25</v>
      </c>
      <c r="I131" s="18">
        <v>17</v>
      </c>
      <c r="J131" s="20">
        <v>4.25</v>
      </c>
      <c r="K131" s="80">
        <v>4</v>
      </c>
      <c r="L131" s="1"/>
      <c r="M131" s="28">
        <v>2012</v>
      </c>
      <c r="N131" s="18" t="s">
        <v>230</v>
      </c>
      <c r="O131" s="18">
        <v>2</v>
      </c>
      <c r="P131" s="18">
        <v>0</v>
      </c>
      <c r="Q131" s="18">
        <v>2</v>
      </c>
      <c r="R131" s="18">
        <v>12</v>
      </c>
      <c r="S131" s="18">
        <v>6</v>
      </c>
      <c r="T131" s="18">
        <v>24</v>
      </c>
      <c r="U131" s="18">
        <v>12</v>
      </c>
      <c r="V131" s="80">
        <v>-12</v>
      </c>
    </row>
    <row r="132" spans="1:22" x14ac:dyDescent="0.25">
      <c r="A132" s="1"/>
      <c r="B132" s="28">
        <v>2010</v>
      </c>
      <c r="C132" s="1" t="s">
        <v>225</v>
      </c>
      <c r="D132" s="18">
        <v>4</v>
      </c>
      <c r="E132" s="18">
        <v>2</v>
      </c>
      <c r="F132" s="18">
        <v>2</v>
      </c>
      <c r="G132" s="18">
        <v>31</v>
      </c>
      <c r="H132" s="20">
        <v>7.75</v>
      </c>
      <c r="I132" s="18">
        <v>27</v>
      </c>
      <c r="J132" s="20">
        <v>6.75</v>
      </c>
      <c r="K132" s="80">
        <v>4</v>
      </c>
      <c r="L132" s="1"/>
      <c r="M132" s="28">
        <v>2011</v>
      </c>
      <c r="N132" s="1" t="s">
        <v>230</v>
      </c>
      <c r="O132" s="18">
        <v>2</v>
      </c>
      <c r="P132" s="18">
        <v>0</v>
      </c>
      <c r="Q132" s="18">
        <v>2</v>
      </c>
      <c r="R132" s="18">
        <v>3</v>
      </c>
      <c r="S132" s="18">
        <v>1.5</v>
      </c>
      <c r="T132" s="18">
        <v>10</v>
      </c>
      <c r="U132" s="18">
        <v>5</v>
      </c>
      <c r="V132" s="80">
        <v>-7</v>
      </c>
    </row>
    <row r="133" spans="1:22" x14ac:dyDescent="0.25">
      <c r="A133" s="1"/>
      <c r="B133" s="28">
        <v>2013</v>
      </c>
      <c r="C133" s="1" t="s">
        <v>359</v>
      </c>
      <c r="D133" s="18">
        <v>4</v>
      </c>
      <c r="E133" s="18">
        <v>2</v>
      </c>
      <c r="F133" s="18">
        <v>2</v>
      </c>
      <c r="G133" s="18">
        <v>17</v>
      </c>
      <c r="H133" s="20">
        <v>4.25</v>
      </c>
      <c r="I133" s="18">
        <v>16</v>
      </c>
      <c r="J133" s="18">
        <v>4</v>
      </c>
      <c r="K133" s="80">
        <v>1</v>
      </c>
      <c r="L133" s="1"/>
      <c r="M133" s="28">
        <v>2016</v>
      </c>
      <c r="N133" s="1" t="s">
        <v>276</v>
      </c>
      <c r="O133" s="1">
        <v>2</v>
      </c>
      <c r="P133" s="1">
        <v>0</v>
      </c>
      <c r="Q133" s="1">
        <v>2</v>
      </c>
      <c r="R133" s="1">
        <v>9</v>
      </c>
      <c r="S133" s="1">
        <v>4.5</v>
      </c>
      <c r="T133" s="1">
        <v>16</v>
      </c>
      <c r="U133" s="1">
        <v>8</v>
      </c>
      <c r="V133" s="80">
        <v>-7</v>
      </c>
    </row>
    <row r="134" spans="1:22" x14ac:dyDescent="0.25">
      <c r="A134" s="1"/>
      <c r="B134" s="28">
        <v>2016</v>
      </c>
      <c r="C134" s="1" t="s">
        <v>173</v>
      </c>
      <c r="D134" s="1">
        <v>4</v>
      </c>
      <c r="E134" s="1">
        <v>2</v>
      </c>
      <c r="F134" s="1">
        <v>2</v>
      </c>
      <c r="G134" s="1">
        <v>19</v>
      </c>
      <c r="H134" s="23">
        <v>4.75</v>
      </c>
      <c r="I134" s="1">
        <v>18</v>
      </c>
      <c r="J134" s="1">
        <v>4.5</v>
      </c>
      <c r="K134" s="80">
        <v>1</v>
      </c>
      <c r="L134" s="1"/>
      <c r="M134" s="74">
        <v>2024</v>
      </c>
      <c r="N134" s="1" t="s">
        <v>100</v>
      </c>
      <c r="O134" s="1">
        <v>2</v>
      </c>
      <c r="P134" s="1">
        <v>0</v>
      </c>
      <c r="Q134" s="1">
        <v>2</v>
      </c>
      <c r="R134" s="1">
        <v>3</v>
      </c>
      <c r="S134" s="1">
        <v>1.5</v>
      </c>
      <c r="T134" s="1">
        <v>14</v>
      </c>
      <c r="U134" s="1">
        <v>7</v>
      </c>
      <c r="V134" s="80">
        <v>-11</v>
      </c>
    </row>
    <row r="135" spans="1:22" x14ac:dyDescent="0.25">
      <c r="A135" s="1"/>
      <c r="B135" s="28">
        <v>2013</v>
      </c>
      <c r="C135" s="1" t="s">
        <v>232</v>
      </c>
      <c r="D135" s="18">
        <v>4</v>
      </c>
      <c r="E135" s="18">
        <v>2</v>
      </c>
      <c r="F135" s="18">
        <v>2</v>
      </c>
      <c r="G135" s="18">
        <v>21</v>
      </c>
      <c r="H135" s="20">
        <v>5.25</v>
      </c>
      <c r="I135" s="18">
        <v>20</v>
      </c>
      <c r="J135" s="18">
        <v>5</v>
      </c>
      <c r="K135" s="80">
        <v>1</v>
      </c>
      <c r="L135" s="1"/>
      <c r="M135" s="75">
        <v>2023</v>
      </c>
      <c r="N135" s="1" t="s">
        <v>100</v>
      </c>
      <c r="O135" s="1">
        <v>2</v>
      </c>
      <c r="P135" s="1">
        <v>0</v>
      </c>
      <c r="Q135" s="1">
        <v>2</v>
      </c>
      <c r="R135" s="1">
        <v>6</v>
      </c>
      <c r="S135" s="1">
        <v>3</v>
      </c>
      <c r="T135" s="1">
        <v>20</v>
      </c>
      <c r="U135" s="1">
        <v>10</v>
      </c>
      <c r="V135" s="80">
        <v>-14</v>
      </c>
    </row>
    <row r="136" spans="1:22" x14ac:dyDescent="0.25">
      <c r="A136" s="1"/>
      <c r="B136" s="28">
        <v>2012</v>
      </c>
      <c r="C136" s="18" t="s">
        <v>227</v>
      </c>
      <c r="D136" s="18">
        <v>4</v>
      </c>
      <c r="E136" s="18">
        <v>2</v>
      </c>
      <c r="F136" s="18">
        <v>2</v>
      </c>
      <c r="G136" s="18">
        <v>31</v>
      </c>
      <c r="H136" s="18">
        <v>6.2</v>
      </c>
      <c r="I136" s="18">
        <v>30</v>
      </c>
      <c r="J136" s="18">
        <v>6</v>
      </c>
      <c r="K136" s="80">
        <v>1</v>
      </c>
      <c r="L136" s="1"/>
      <c r="M136" s="28">
        <v>2022</v>
      </c>
      <c r="N136" s="1" t="s">
        <v>100</v>
      </c>
      <c r="O136" s="1">
        <v>2</v>
      </c>
      <c r="P136" s="1">
        <v>0</v>
      </c>
      <c r="Q136" s="1">
        <v>2</v>
      </c>
      <c r="R136" s="1">
        <v>4</v>
      </c>
      <c r="S136" s="1">
        <v>2</v>
      </c>
      <c r="T136" s="1">
        <v>26</v>
      </c>
      <c r="U136" s="1">
        <v>13</v>
      </c>
      <c r="V136" s="80">
        <v>-22</v>
      </c>
    </row>
    <row r="137" spans="1:22" x14ac:dyDescent="0.25">
      <c r="A137" s="1"/>
      <c r="B137" s="28">
        <v>2010</v>
      </c>
      <c r="C137" s="1" t="s">
        <v>264</v>
      </c>
      <c r="D137" s="18">
        <v>4</v>
      </c>
      <c r="E137" s="18">
        <v>2</v>
      </c>
      <c r="F137" s="18">
        <v>2</v>
      </c>
      <c r="G137" s="1">
        <v>30</v>
      </c>
      <c r="H137" s="18">
        <v>7.5</v>
      </c>
      <c r="I137" s="1">
        <v>29</v>
      </c>
      <c r="J137" s="20">
        <v>7.25</v>
      </c>
      <c r="K137" s="80">
        <v>1</v>
      </c>
      <c r="L137" s="1"/>
      <c r="M137" s="28">
        <v>2017</v>
      </c>
      <c r="N137" s="1" t="s">
        <v>280</v>
      </c>
      <c r="O137" s="18">
        <v>2</v>
      </c>
      <c r="P137" s="18">
        <v>0</v>
      </c>
      <c r="Q137" s="18">
        <v>2</v>
      </c>
      <c r="R137" s="18">
        <v>2</v>
      </c>
      <c r="S137" s="18">
        <v>1</v>
      </c>
      <c r="T137" s="18">
        <v>8</v>
      </c>
      <c r="U137" s="18">
        <v>4</v>
      </c>
      <c r="V137" s="80">
        <v>-6</v>
      </c>
    </row>
    <row r="138" spans="1:22" x14ac:dyDescent="0.25">
      <c r="A138" s="1"/>
      <c r="B138" s="28">
        <v>2017</v>
      </c>
      <c r="C138" s="1" t="s">
        <v>23</v>
      </c>
      <c r="D138" s="18">
        <v>4</v>
      </c>
      <c r="E138" s="18">
        <v>2</v>
      </c>
      <c r="F138" s="18">
        <v>2</v>
      </c>
      <c r="G138" s="18">
        <v>9</v>
      </c>
      <c r="H138" s="20">
        <v>2.25</v>
      </c>
      <c r="I138" s="18">
        <v>9</v>
      </c>
      <c r="J138" s="20">
        <v>2.25</v>
      </c>
      <c r="K138" s="80">
        <v>0</v>
      </c>
      <c r="L138" s="1"/>
      <c r="M138" s="28">
        <v>2014</v>
      </c>
      <c r="N138" s="1" t="s">
        <v>229</v>
      </c>
      <c r="O138" s="18">
        <v>2</v>
      </c>
      <c r="P138" s="18">
        <v>0</v>
      </c>
      <c r="Q138" s="18">
        <v>2</v>
      </c>
      <c r="R138" s="18">
        <v>0</v>
      </c>
      <c r="S138" s="18">
        <v>0</v>
      </c>
      <c r="T138" s="18">
        <v>20</v>
      </c>
      <c r="U138" s="18">
        <v>10</v>
      </c>
      <c r="V138" s="80">
        <v>-20</v>
      </c>
    </row>
    <row r="139" spans="1:22" x14ac:dyDescent="0.25">
      <c r="A139" s="1"/>
      <c r="B139" s="28">
        <v>2010</v>
      </c>
      <c r="C139" s="1" t="s">
        <v>359</v>
      </c>
      <c r="D139" s="18">
        <v>4</v>
      </c>
      <c r="E139" s="18">
        <v>2</v>
      </c>
      <c r="F139" s="18">
        <v>2</v>
      </c>
      <c r="G139" s="1">
        <v>12</v>
      </c>
      <c r="H139" s="18">
        <v>3</v>
      </c>
      <c r="I139" s="1">
        <v>12</v>
      </c>
      <c r="J139" s="18">
        <v>3</v>
      </c>
      <c r="K139" s="80">
        <v>0</v>
      </c>
      <c r="L139" s="1"/>
      <c r="M139" s="28">
        <v>2004</v>
      </c>
      <c r="N139" s="18" t="s">
        <v>145</v>
      </c>
      <c r="O139" s="18">
        <v>2</v>
      </c>
      <c r="P139" s="18">
        <v>0</v>
      </c>
      <c r="Q139" s="18">
        <v>2</v>
      </c>
      <c r="R139" s="18">
        <v>2</v>
      </c>
      <c r="S139" s="20">
        <v>1</v>
      </c>
      <c r="T139" s="18">
        <v>11</v>
      </c>
      <c r="U139" s="20">
        <v>5.5</v>
      </c>
      <c r="V139" s="80">
        <v>-9</v>
      </c>
    </row>
    <row r="140" spans="1:22" x14ac:dyDescent="0.25">
      <c r="A140" s="1"/>
      <c r="B140" s="28">
        <v>2011</v>
      </c>
      <c r="C140" s="1" t="s">
        <v>189</v>
      </c>
      <c r="D140" s="18">
        <v>4</v>
      </c>
      <c r="E140" s="18">
        <v>2</v>
      </c>
      <c r="F140" s="18">
        <v>2</v>
      </c>
      <c r="G140" s="18">
        <v>12</v>
      </c>
      <c r="H140" s="18">
        <v>3</v>
      </c>
      <c r="I140" s="18">
        <v>12</v>
      </c>
      <c r="J140" s="18">
        <v>3</v>
      </c>
      <c r="K140" s="80">
        <v>0</v>
      </c>
      <c r="L140" s="1"/>
      <c r="M140" s="28">
        <v>2016</v>
      </c>
      <c r="N140" s="1" t="s">
        <v>273</v>
      </c>
      <c r="O140" s="1">
        <v>2</v>
      </c>
      <c r="P140" s="1">
        <v>0</v>
      </c>
      <c r="Q140" s="1">
        <v>2</v>
      </c>
      <c r="R140" s="1">
        <v>3</v>
      </c>
      <c r="S140" s="1">
        <v>1.5</v>
      </c>
      <c r="T140" s="1">
        <v>5</v>
      </c>
      <c r="U140" s="1">
        <v>2.5</v>
      </c>
      <c r="V140" s="80">
        <v>-2</v>
      </c>
    </row>
    <row r="141" spans="1:22" x14ac:dyDescent="0.25">
      <c r="A141" s="1"/>
      <c r="B141" s="28">
        <v>2011</v>
      </c>
      <c r="C141" s="1" t="s">
        <v>225</v>
      </c>
      <c r="D141" s="18">
        <v>4</v>
      </c>
      <c r="E141" s="18">
        <v>2</v>
      </c>
      <c r="F141" s="18">
        <v>2</v>
      </c>
      <c r="G141" s="18">
        <v>13</v>
      </c>
      <c r="H141" s="20">
        <v>3.25</v>
      </c>
      <c r="I141" s="18">
        <v>13</v>
      </c>
      <c r="J141" s="20">
        <v>3.25</v>
      </c>
      <c r="K141" s="80">
        <v>0</v>
      </c>
      <c r="L141" s="1"/>
      <c r="M141" s="28">
        <v>2012</v>
      </c>
      <c r="N141" s="18" t="s">
        <v>237</v>
      </c>
      <c r="O141" s="18">
        <v>2</v>
      </c>
      <c r="P141" s="18">
        <v>0</v>
      </c>
      <c r="Q141" s="18">
        <v>2</v>
      </c>
      <c r="R141" s="18">
        <v>6</v>
      </c>
      <c r="S141" s="18">
        <v>3</v>
      </c>
      <c r="T141" s="18">
        <v>17</v>
      </c>
      <c r="U141" s="18">
        <v>8.5</v>
      </c>
      <c r="V141" s="80">
        <v>-11</v>
      </c>
    </row>
    <row r="142" spans="1:22" x14ac:dyDescent="0.25">
      <c r="A142" s="1"/>
      <c r="B142" s="28">
        <v>2015</v>
      </c>
      <c r="C142" s="1" t="s">
        <v>356</v>
      </c>
      <c r="D142" s="18">
        <v>4</v>
      </c>
      <c r="E142" s="18">
        <v>2</v>
      </c>
      <c r="F142" s="18">
        <v>2</v>
      </c>
      <c r="G142" s="18">
        <v>17</v>
      </c>
      <c r="H142" s="20">
        <v>4.25</v>
      </c>
      <c r="I142" s="18">
        <v>17</v>
      </c>
      <c r="J142" s="20">
        <v>4.25</v>
      </c>
      <c r="K142" s="80">
        <v>0</v>
      </c>
      <c r="L142" s="1"/>
      <c r="M142" s="74">
        <v>2024</v>
      </c>
      <c r="N142" s="1" t="s">
        <v>153</v>
      </c>
      <c r="O142" s="1">
        <v>2</v>
      </c>
      <c r="P142" s="1">
        <v>0</v>
      </c>
      <c r="Q142" s="1">
        <v>2</v>
      </c>
      <c r="R142" s="1">
        <v>2</v>
      </c>
      <c r="S142" s="1">
        <v>1</v>
      </c>
      <c r="T142" s="1">
        <v>19</v>
      </c>
      <c r="U142" s="1">
        <v>9.5</v>
      </c>
      <c r="V142" s="80">
        <v>-17</v>
      </c>
    </row>
    <row r="143" spans="1:22" x14ac:dyDescent="0.25">
      <c r="A143" s="1"/>
      <c r="B143" s="28">
        <v>2022</v>
      </c>
      <c r="C143" s="1" t="s">
        <v>57</v>
      </c>
      <c r="D143" s="1">
        <v>4</v>
      </c>
      <c r="E143" s="1">
        <v>2</v>
      </c>
      <c r="F143" s="1">
        <v>2</v>
      </c>
      <c r="G143" s="1">
        <v>17</v>
      </c>
      <c r="H143" s="23">
        <v>4.25</v>
      </c>
      <c r="I143" s="1">
        <v>17</v>
      </c>
      <c r="J143" s="23">
        <v>4.25</v>
      </c>
      <c r="K143" s="80">
        <v>0</v>
      </c>
      <c r="L143" s="1"/>
      <c r="M143" s="28">
        <v>2022</v>
      </c>
      <c r="N143" s="1" t="s">
        <v>153</v>
      </c>
      <c r="O143" s="1">
        <v>2</v>
      </c>
      <c r="P143" s="1">
        <v>0</v>
      </c>
      <c r="Q143" s="1">
        <v>2</v>
      </c>
      <c r="R143" s="1">
        <v>10</v>
      </c>
      <c r="S143" s="1">
        <v>5</v>
      </c>
      <c r="T143" s="1">
        <v>22</v>
      </c>
      <c r="U143" s="1">
        <v>11</v>
      </c>
      <c r="V143" s="80">
        <v>-12</v>
      </c>
    </row>
    <row r="144" spans="1:22" x14ac:dyDescent="0.25">
      <c r="A144" s="1"/>
      <c r="B144" s="28">
        <v>2018</v>
      </c>
      <c r="C144" s="1" t="s">
        <v>57</v>
      </c>
      <c r="D144" s="18">
        <v>4</v>
      </c>
      <c r="E144" s="18">
        <v>2</v>
      </c>
      <c r="F144" s="18">
        <v>2</v>
      </c>
      <c r="G144" s="18">
        <v>17</v>
      </c>
      <c r="H144" s="20">
        <v>4.25</v>
      </c>
      <c r="I144" s="18">
        <v>17</v>
      </c>
      <c r="J144" s="20">
        <v>4.25</v>
      </c>
      <c r="K144" s="80">
        <v>0</v>
      </c>
      <c r="L144" s="1"/>
      <c r="M144" s="28">
        <v>2019</v>
      </c>
      <c r="N144" s="1" t="s">
        <v>153</v>
      </c>
      <c r="O144" s="1">
        <v>2</v>
      </c>
      <c r="P144" s="1">
        <v>0</v>
      </c>
      <c r="Q144" s="1">
        <v>2</v>
      </c>
      <c r="R144" s="1">
        <v>10</v>
      </c>
      <c r="S144" s="1">
        <v>5</v>
      </c>
      <c r="T144" s="1">
        <v>18</v>
      </c>
      <c r="U144" s="1">
        <v>9</v>
      </c>
      <c r="V144" s="80">
        <v>-8</v>
      </c>
    </row>
    <row r="145" spans="1:22" x14ac:dyDescent="0.25">
      <c r="A145" s="1"/>
      <c r="B145" s="28">
        <v>2016</v>
      </c>
      <c r="C145" s="1" t="s">
        <v>269</v>
      </c>
      <c r="D145" s="1">
        <v>4</v>
      </c>
      <c r="E145" s="1">
        <v>2</v>
      </c>
      <c r="F145" s="1">
        <v>2</v>
      </c>
      <c r="G145" s="1">
        <v>20</v>
      </c>
      <c r="H145" s="1">
        <v>5</v>
      </c>
      <c r="I145" s="1">
        <v>20</v>
      </c>
      <c r="J145" s="1">
        <v>5</v>
      </c>
      <c r="K145" s="80">
        <v>0</v>
      </c>
      <c r="L145" s="1"/>
      <c r="M145" s="28">
        <v>2018</v>
      </c>
      <c r="N145" s="1" t="s">
        <v>153</v>
      </c>
      <c r="O145" s="18">
        <v>2</v>
      </c>
      <c r="P145" s="18">
        <v>0</v>
      </c>
      <c r="Q145" s="18">
        <v>2</v>
      </c>
      <c r="R145" s="18">
        <v>3</v>
      </c>
      <c r="S145" s="18">
        <v>1.5</v>
      </c>
      <c r="T145" s="18">
        <v>7</v>
      </c>
      <c r="U145" s="18">
        <v>3.5</v>
      </c>
      <c r="V145" s="80">
        <v>-4</v>
      </c>
    </row>
    <row r="146" spans="1:22" x14ac:dyDescent="0.25">
      <c r="A146" s="1"/>
      <c r="B146" s="75">
        <v>2023</v>
      </c>
      <c r="C146" s="1" t="s">
        <v>52</v>
      </c>
      <c r="D146" s="1">
        <v>4</v>
      </c>
      <c r="E146" s="1">
        <v>2</v>
      </c>
      <c r="F146" s="1">
        <v>2</v>
      </c>
      <c r="G146" s="1">
        <v>22</v>
      </c>
      <c r="H146" s="1">
        <v>5.5</v>
      </c>
      <c r="I146" s="1">
        <v>22</v>
      </c>
      <c r="J146" s="1">
        <v>5.5</v>
      </c>
      <c r="K146" s="80">
        <v>0</v>
      </c>
      <c r="L146" s="1"/>
      <c r="M146" s="28">
        <v>2017</v>
      </c>
      <c r="N146" s="1" t="s">
        <v>153</v>
      </c>
      <c r="O146" s="18">
        <v>2</v>
      </c>
      <c r="P146" s="18">
        <v>0</v>
      </c>
      <c r="Q146" s="18">
        <v>2</v>
      </c>
      <c r="R146" s="18">
        <v>5</v>
      </c>
      <c r="S146" s="18">
        <v>2.5</v>
      </c>
      <c r="T146" s="18">
        <v>24</v>
      </c>
      <c r="U146" s="18">
        <v>12</v>
      </c>
      <c r="V146" s="80">
        <v>-19</v>
      </c>
    </row>
    <row r="147" spans="1:22" x14ac:dyDescent="0.25">
      <c r="A147" s="1"/>
      <c r="B147" s="28">
        <v>2011</v>
      </c>
      <c r="C147" s="1" t="s">
        <v>49</v>
      </c>
      <c r="D147" s="18">
        <v>4</v>
      </c>
      <c r="E147" s="18">
        <v>2</v>
      </c>
      <c r="F147" s="18">
        <v>2</v>
      </c>
      <c r="G147" s="18">
        <v>27</v>
      </c>
      <c r="H147" s="20">
        <v>6.75</v>
      </c>
      <c r="I147" s="18">
        <v>27</v>
      </c>
      <c r="J147" s="20">
        <v>6.75</v>
      </c>
      <c r="K147" s="80">
        <v>0</v>
      </c>
      <c r="L147" s="1"/>
      <c r="M147" s="28">
        <v>2014</v>
      </c>
      <c r="N147" s="1" t="s">
        <v>359</v>
      </c>
      <c r="O147" s="18">
        <v>2</v>
      </c>
      <c r="P147" s="18">
        <v>0</v>
      </c>
      <c r="Q147" s="18">
        <v>2</v>
      </c>
      <c r="R147" s="18">
        <v>4</v>
      </c>
      <c r="S147" s="18">
        <v>2</v>
      </c>
      <c r="T147" s="18">
        <v>11</v>
      </c>
      <c r="U147" s="18">
        <v>5.5</v>
      </c>
      <c r="V147" s="80">
        <v>-7</v>
      </c>
    </row>
    <row r="148" spans="1:22" x14ac:dyDescent="0.25">
      <c r="A148" s="1"/>
      <c r="B148" s="28">
        <v>2005</v>
      </c>
      <c r="C148" s="1" t="s">
        <v>1</v>
      </c>
      <c r="D148" s="18">
        <v>4</v>
      </c>
      <c r="E148" s="18">
        <v>2</v>
      </c>
      <c r="F148" s="18">
        <v>2</v>
      </c>
      <c r="G148" s="18">
        <v>9</v>
      </c>
      <c r="H148" s="20">
        <v>2.25</v>
      </c>
      <c r="I148" s="18">
        <v>10</v>
      </c>
      <c r="J148" s="20">
        <v>2.5</v>
      </c>
      <c r="K148" s="80">
        <v>-1</v>
      </c>
      <c r="L148" s="1"/>
      <c r="M148" s="28">
        <v>2018</v>
      </c>
      <c r="N148" s="1" t="s">
        <v>320</v>
      </c>
      <c r="O148" s="18">
        <v>2</v>
      </c>
      <c r="P148" s="18">
        <v>0</v>
      </c>
      <c r="Q148" s="18">
        <v>2</v>
      </c>
      <c r="R148" s="18">
        <v>6</v>
      </c>
      <c r="S148" s="18">
        <v>3</v>
      </c>
      <c r="T148" s="18">
        <v>14</v>
      </c>
      <c r="U148" s="18">
        <v>7</v>
      </c>
      <c r="V148" s="80">
        <v>-8</v>
      </c>
    </row>
    <row r="149" spans="1:22" x14ac:dyDescent="0.25">
      <c r="A149" s="1"/>
      <c r="B149" s="28">
        <v>2014</v>
      </c>
      <c r="C149" s="1" t="s">
        <v>378</v>
      </c>
      <c r="D149" s="18">
        <v>4</v>
      </c>
      <c r="E149" s="18">
        <v>2</v>
      </c>
      <c r="F149" s="18">
        <v>2</v>
      </c>
      <c r="G149" s="18">
        <v>12</v>
      </c>
      <c r="H149" s="18">
        <v>3</v>
      </c>
      <c r="I149" s="18">
        <v>13</v>
      </c>
      <c r="J149" s="20">
        <v>3.25</v>
      </c>
      <c r="K149" s="80">
        <v>-1</v>
      </c>
      <c r="L149" s="1"/>
      <c r="M149" s="28">
        <v>2012</v>
      </c>
      <c r="N149" s="18" t="s">
        <v>51</v>
      </c>
      <c r="O149" s="18">
        <v>2</v>
      </c>
      <c r="P149" s="18">
        <v>0</v>
      </c>
      <c r="Q149" s="18">
        <v>2</v>
      </c>
      <c r="R149" s="18">
        <v>6</v>
      </c>
      <c r="S149" s="18">
        <v>3</v>
      </c>
      <c r="T149" s="18">
        <v>12</v>
      </c>
      <c r="U149" s="18">
        <v>6</v>
      </c>
      <c r="V149" s="80">
        <v>-6</v>
      </c>
    </row>
    <row r="150" spans="1:22" x14ac:dyDescent="0.25">
      <c r="A150" s="1"/>
      <c r="B150" s="28">
        <v>2009</v>
      </c>
      <c r="C150" s="1" t="s">
        <v>57</v>
      </c>
      <c r="D150" s="1">
        <v>4</v>
      </c>
      <c r="E150" s="1">
        <v>2</v>
      </c>
      <c r="F150" s="1">
        <v>2</v>
      </c>
      <c r="G150" s="1">
        <v>26</v>
      </c>
      <c r="H150" s="1">
        <v>6.5</v>
      </c>
      <c r="I150" s="1">
        <v>27</v>
      </c>
      <c r="J150" s="23">
        <v>6.75</v>
      </c>
      <c r="K150" s="80">
        <v>-1</v>
      </c>
      <c r="L150" s="1"/>
      <c r="M150" s="28">
        <v>2011</v>
      </c>
      <c r="N150" s="1" t="s">
        <v>51</v>
      </c>
      <c r="O150" s="18">
        <v>2</v>
      </c>
      <c r="P150" s="18">
        <v>0</v>
      </c>
      <c r="Q150" s="18">
        <v>2</v>
      </c>
      <c r="R150" s="18">
        <v>2</v>
      </c>
      <c r="S150" s="18">
        <v>1</v>
      </c>
      <c r="T150" s="18">
        <v>7</v>
      </c>
      <c r="U150" s="18">
        <v>3.5</v>
      </c>
      <c r="V150" s="80">
        <v>-5</v>
      </c>
    </row>
    <row r="151" spans="1:22" x14ac:dyDescent="0.25">
      <c r="A151" s="1"/>
      <c r="B151" s="28">
        <v>2010</v>
      </c>
      <c r="C151" s="1" t="s">
        <v>229</v>
      </c>
      <c r="D151" s="18">
        <v>4</v>
      </c>
      <c r="E151" s="18">
        <v>2</v>
      </c>
      <c r="F151" s="18">
        <v>2</v>
      </c>
      <c r="G151" s="18">
        <v>9</v>
      </c>
      <c r="H151" s="20">
        <v>2.25</v>
      </c>
      <c r="I151" s="18">
        <v>12</v>
      </c>
      <c r="J151" s="18">
        <v>3</v>
      </c>
      <c r="K151" s="80">
        <v>-3</v>
      </c>
      <c r="L151" s="1"/>
      <c r="M151" s="28">
        <v>2016</v>
      </c>
      <c r="N151" s="1" t="s">
        <v>275</v>
      </c>
      <c r="O151" s="1">
        <v>2</v>
      </c>
      <c r="P151" s="1">
        <v>0</v>
      </c>
      <c r="Q151" s="1">
        <v>2</v>
      </c>
      <c r="R151" s="1">
        <v>7</v>
      </c>
      <c r="S151" s="1">
        <v>3.5</v>
      </c>
      <c r="T151" s="1">
        <v>10</v>
      </c>
      <c r="U151" s="1">
        <v>5</v>
      </c>
      <c r="V151" s="80">
        <v>-3</v>
      </c>
    </row>
    <row r="152" spans="1:22" x14ac:dyDescent="0.25">
      <c r="A152" s="1"/>
      <c r="B152" s="28">
        <v>2005</v>
      </c>
      <c r="C152" s="1" t="s">
        <v>212</v>
      </c>
      <c r="D152" s="18">
        <v>4</v>
      </c>
      <c r="E152" s="18">
        <v>2</v>
      </c>
      <c r="F152" s="18">
        <v>2</v>
      </c>
      <c r="G152" s="18">
        <v>11</v>
      </c>
      <c r="H152" s="20">
        <v>2.75</v>
      </c>
      <c r="I152" s="18">
        <v>14</v>
      </c>
      <c r="J152" s="20">
        <v>3.5</v>
      </c>
      <c r="K152" s="80">
        <v>-3</v>
      </c>
      <c r="L152" s="1"/>
      <c r="M152" s="28">
        <v>2015</v>
      </c>
      <c r="N152" s="1" t="s">
        <v>275</v>
      </c>
      <c r="O152" s="18">
        <v>2</v>
      </c>
      <c r="P152" s="18">
        <v>0</v>
      </c>
      <c r="Q152" s="18">
        <v>2</v>
      </c>
      <c r="R152" s="18">
        <v>2</v>
      </c>
      <c r="S152" s="18">
        <v>1</v>
      </c>
      <c r="T152" s="18">
        <v>11</v>
      </c>
      <c r="U152" s="18">
        <v>5.5</v>
      </c>
      <c r="V152" s="80">
        <v>-9</v>
      </c>
    </row>
    <row r="153" spans="1:22" x14ac:dyDescent="0.25">
      <c r="A153" s="1"/>
      <c r="B153" s="28">
        <v>2004</v>
      </c>
      <c r="C153" s="18" t="s">
        <v>146</v>
      </c>
      <c r="D153" s="18">
        <v>4</v>
      </c>
      <c r="E153" s="18">
        <v>2</v>
      </c>
      <c r="F153" s="18">
        <v>2</v>
      </c>
      <c r="G153" s="18">
        <v>12</v>
      </c>
      <c r="H153" s="20">
        <v>3</v>
      </c>
      <c r="I153" s="18">
        <v>15</v>
      </c>
      <c r="J153" s="20">
        <v>3.75</v>
      </c>
      <c r="K153" s="80">
        <v>-3</v>
      </c>
      <c r="L153" s="1"/>
      <c r="M153" s="28">
        <v>2018</v>
      </c>
      <c r="N153" s="18" t="s">
        <v>318</v>
      </c>
      <c r="O153" s="18">
        <v>2</v>
      </c>
      <c r="P153" s="18">
        <v>0</v>
      </c>
      <c r="Q153" s="18">
        <v>2</v>
      </c>
      <c r="R153" s="18">
        <v>9</v>
      </c>
      <c r="S153" s="18">
        <v>4.5</v>
      </c>
      <c r="T153" s="18">
        <v>12</v>
      </c>
      <c r="U153" s="18">
        <v>6</v>
      </c>
      <c r="V153" s="80">
        <v>-3</v>
      </c>
    </row>
    <row r="154" spans="1:22" x14ac:dyDescent="0.25">
      <c r="A154" s="1"/>
      <c r="B154" s="74">
        <v>2024</v>
      </c>
      <c r="C154" s="1" t="s">
        <v>146</v>
      </c>
      <c r="D154" s="1">
        <v>4</v>
      </c>
      <c r="E154" s="1">
        <v>2</v>
      </c>
      <c r="F154" s="1">
        <v>2</v>
      </c>
      <c r="G154" s="1">
        <v>13</v>
      </c>
      <c r="H154" s="23">
        <v>3.25</v>
      </c>
      <c r="I154" s="1">
        <v>16</v>
      </c>
      <c r="J154" s="1">
        <v>4</v>
      </c>
      <c r="K154" s="80">
        <v>-3</v>
      </c>
      <c r="L154" s="1"/>
      <c r="M154" s="28">
        <v>2010</v>
      </c>
      <c r="N154" s="18" t="s">
        <v>318</v>
      </c>
      <c r="O154" s="18">
        <v>2</v>
      </c>
      <c r="P154" s="18">
        <v>0</v>
      </c>
      <c r="Q154" s="18">
        <v>2</v>
      </c>
      <c r="R154" s="1">
        <v>2</v>
      </c>
      <c r="S154" s="1">
        <v>1</v>
      </c>
      <c r="T154" s="1">
        <v>4</v>
      </c>
      <c r="U154" s="1">
        <v>2</v>
      </c>
      <c r="V154" s="80">
        <v>-2</v>
      </c>
    </row>
    <row r="155" spans="1:22" x14ac:dyDescent="0.25">
      <c r="A155" s="1"/>
      <c r="B155" s="28">
        <v>2014</v>
      </c>
      <c r="C155" s="1" t="s">
        <v>269</v>
      </c>
      <c r="D155" s="18">
        <v>4</v>
      </c>
      <c r="E155" s="18">
        <v>2</v>
      </c>
      <c r="F155" s="18">
        <v>2</v>
      </c>
      <c r="G155" s="18">
        <v>21</v>
      </c>
      <c r="H155" s="20">
        <v>5.25</v>
      </c>
      <c r="I155" s="18">
        <v>24</v>
      </c>
      <c r="J155" s="18">
        <v>6</v>
      </c>
      <c r="K155" s="80">
        <v>-3</v>
      </c>
      <c r="L155" s="1"/>
      <c r="M155" s="28">
        <v>2005</v>
      </c>
      <c r="N155" s="1" t="s">
        <v>318</v>
      </c>
      <c r="O155" s="18">
        <v>2</v>
      </c>
      <c r="P155" s="18">
        <v>0</v>
      </c>
      <c r="Q155" s="18">
        <v>2</v>
      </c>
      <c r="R155" s="18">
        <v>3</v>
      </c>
      <c r="S155" s="20">
        <v>1</v>
      </c>
      <c r="T155" s="18">
        <v>6</v>
      </c>
      <c r="U155" s="20">
        <v>2</v>
      </c>
      <c r="V155" s="80">
        <v>-3</v>
      </c>
    </row>
    <row r="156" spans="1:22" x14ac:dyDescent="0.25">
      <c r="A156" s="1"/>
      <c r="B156" s="28">
        <v>2016</v>
      </c>
      <c r="C156" s="1" t="s">
        <v>320</v>
      </c>
      <c r="D156" s="1">
        <v>4</v>
      </c>
      <c r="E156" s="1">
        <v>2</v>
      </c>
      <c r="F156" s="1">
        <v>2</v>
      </c>
      <c r="G156" s="1">
        <v>16</v>
      </c>
      <c r="H156" s="1">
        <v>4</v>
      </c>
      <c r="I156" s="1">
        <v>20</v>
      </c>
      <c r="J156" s="1">
        <v>5</v>
      </c>
      <c r="K156" s="80">
        <v>-4</v>
      </c>
      <c r="L156" s="1"/>
      <c r="M156" s="28">
        <v>2009</v>
      </c>
      <c r="N156" s="1" t="s">
        <v>357</v>
      </c>
      <c r="O156" s="1">
        <v>2</v>
      </c>
      <c r="P156" s="1">
        <v>0</v>
      </c>
      <c r="Q156" s="1">
        <v>2</v>
      </c>
      <c r="R156" s="1">
        <v>5</v>
      </c>
      <c r="S156" s="1">
        <v>5</v>
      </c>
      <c r="T156" s="1">
        <v>13</v>
      </c>
      <c r="U156" s="1">
        <v>13</v>
      </c>
      <c r="V156" s="80">
        <v>-8</v>
      </c>
    </row>
    <row r="157" spans="1:22" x14ac:dyDescent="0.25">
      <c r="A157" s="1"/>
      <c r="B157" s="75">
        <v>2023</v>
      </c>
      <c r="C157" s="1" t="s">
        <v>17</v>
      </c>
      <c r="D157" s="1">
        <v>4</v>
      </c>
      <c r="E157" s="1">
        <v>2</v>
      </c>
      <c r="F157" s="1">
        <v>2</v>
      </c>
      <c r="G157" s="1">
        <v>27</v>
      </c>
      <c r="H157" s="23">
        <v>6.75</v>
      </c>
      <c r="I157" s="1">
        <v>31</v>
      </c>
      <c r="J157" s="23">
        <v>7.75</v>
      </c>
      <c r="K157" s="80">
        <v>-4</v>
      </c>
      <c r="L157" s="1"/>
      <c r="M157" s="28">
        <v>2005</v>
      </c>
      <c r="N157" s="1" t="s">
        <v>52</v>
      </c>
      <c r="O157" s="18">
        <v>2</v>
      </c>
      <c r="P157" s="18">
        <v>0</v>
      </c>
      <c r="Q157" s="18">
        <v>2</v>
      </c>
      <c r="R157" s="18">
        <v>1</v>
      </c>
      <c r="S157" s="20">
        <v>0.5</v>
      </c>
      <c r="T157" s="18">
        <v>12</v>
      </c>
      <c r="U157" s="20">
        <v>6</v>
      </c>
      <c r="V157" s="80">
        <v>-11</v>
      </c>
    </row>
    <row r="158" spans="1:22" x14ac:dyDescent="0.25">
      <c r="A158" s="1"/>
      <c r="B158" s="28">
        <v>2015</v>
      </c>
      <c r="C158" s="1" t="s">
        <v>268</v>
      </c>
      <c r="D158" s="18">
        <v>4</v>
      </c>
      <c r="E158" s="18">
        <v>2</v>
      </c>
      <c r="F158" s="18">
        <v>2</v>
      </c>
      <c r="G158" s="18">
        <v>25</v>
      </c>
      <c r="H158" s="20">
        <v>6.25</v>
      </c>
      <c r="I158" s="18">
        <v>31</v>
      </c>
      <c r="J158" s="20">
        <v>7.75</v>
      </c>
      <c r="K158" s="80">
        <v>-6</v>
      </c>
      <c r="L158" s="1"/>
      <c r="M158" s="28">
        <v>2011</v>
      </c>
      <c r="N158" s="1" t="s">
        <v>232</v>
      </c>
      <c r="O158" s="18">
        <v>2</v>
      </c>
      <c r="P158" s="18">
        <v>0</v>
      </c>
      <c r="Q158" s="18">
        <v>2</v>
      </c>
      <c r="R158" s="18">
        <v>6</v>
      </c>
      <c r="S158" s="18">
        <v>3</v>
      </c>
      <c r="T158" s="18">
        <v>14</v>
      </c>
      <c r="U158" s="18">
        <v>7</v>
      </c>
      <c r="V158" s="80">
        <v>-8</v>
      </c>
    </row>
    <row r="159" spans="1:22" x14ac:dyDescent="0.25">
      <c r="A159" s="1"/>
      <c r="B159" s="28">
        <v>2012</v>
      </c>
      <c r="C159" s="18" t="s">
        <v>286</v>
      </c>
      <c r="D159" s="18">
        <v>4</v>
      </c>
      <c r="E159" s="18">
        <v>2</v>
      </c>
      <c r="F159" s="18">
        <v>2</v>
      </c>
      <c r="G159" s="18">
        <v>26</v>
      </c>
      <c r="H159" s="18">
        <v>6.5</v>
      </c>
      <c r="I159" s="18">
        <v>32</v>
      </c>
      <c r="J159" s="18">
        <v>8</v>
      </c>
      <c r="K159" s="80">
        <v>-6</v>
      </c>
      <c r="L159" s="1"/>
      <c r="M159" s="28">
        <v>2005</v>
      </c>
      <c r="N159" s="1" t="s">
        <v>110</v>
      </c>
      <c r="O159" s="18">
        <v>2</v>
      </c>
      <c r="P159" s="18">
        <v>0</v>
      </c>
      <c r="Q159" s="18">
        <v>2</v>
      </c>
      <c r="R159" s="18">
        <v>4</v>
      </c>
      <c r="S159" s="20">
        <v>2</v>
      </c>
      <c r="T159" s="18">
        <v>6</v>
      </c>
      <c r="U159" s="20">
        <v>3</v>
      </c>
      <c r="V159" s="80">
        <v>-2</v>
      </c>
    </row>
    <row r="160" spans="1:22" x14ac:dyDescent="0.25">
      <c r="A160" s="1"/>
      <c r="B160" s="28">
        <v>2005</v>
      </c>
      <c r="C160" s="1" t="s">
        <v>17</v>
      </c>
      <c r="D160" s="18">
        <v>4</v>
      </c>
      <c r="E160" s="18">
        <v>2</v>
      </c>
      <c r="F160" s="18">
        <v>2</v>
      </c>
      <c r="G160" s="18">
        <v>10</v>
      </c>
      <c r="H160" s="20">
        <v>2.5</v>
      </c>
      <c r="I160" s="18">
        <v>17</v>
      </c>
      <c r="J160" s="20">
        <v>4.25</v>
      </c>
      <c r="K160" s="80">
        <v>-7</v>
      </c>
      <c r="L160" s="1"/>
      <c r="M160" s="28">
        <v>2009</v>
      </c>
      <c r="N160" s="1" t="s">
        <v>377</v>
      </c>
      <c r="O160" s="1">
        <v>2</v>
      </c>
      <c r="P160" s="1">
        <v>0</v>
      </c>
      <c r="Q160" s="1">
        <v>2</v>
      </c>
      <c r="R160" s="1">
        <v>5</v>
      </c>
      <c r="S160" s="1">
        <v>5</v>
      </c>
      <c r="T160" s="1">
        <v>23</v>
      </c>
      <c r="U160" s="1">
        <v>23</v>
      </c>
      <c r="V160" s="80">
        <v>-18</v>
      </c>
    </row>
    <row r="161" spans="1:23" x14ac:dyDescent="0.25">
      <c r="A161" s="1"/>
      <c r="B161" s="28">
        <v>2017</v>
      </c>
      <c r="C161" s="1" t="s">
        <v>228</v>
      </c>
      <c r="D161" s="18">
        <v>4</v>
      </c>
      <c r="E161" s="18">
        <v>2</v>
      </c>
      <c r="F161" s="18">
        <v>2</v>
      </c>
      <c r="G161" s="18">
        <v>13</v>
      </c>
      <c r="H161" s="20">
        <v>3.25</v>
      </c>
      <c r="I161" s="18">
        <v>20</v>
      </c>
      <c r="J161" s="18">
        <v>5</v>
      </c>
      <c r="K161" s="80">
        <v>-7</v>
      </c>
      <c r="L161" s="1"/>
      <c r="M161" s="28">
        <v>2013</v>
      </c>
      <c r="N161" s="1" t="s">
        <v>285</v>
      </c>
      <c r="O161" s="18">
        <v>2</v>
      </c>
      <c r="P161" s="18">
        <v>0</v>
      </c>
      <c r="Q161" s="18">
        <v>2</v>
      </c>
      <c r="R161" s="18">
        <v>8</v>
      </c>
      <c r="S161" s="18">
        <v>4</v>
      </c>
      <c r="T161" s="18">
        <v>15</v>
      </c>
      <c r="U161" s="18">
        <v>7.5</v>
      </c>
      <c r="V161" s="80">
        <v>-7</v>
      </c>
    </row>
    <row r="162" spans="1:23" x14ac:dyDescent="0.25">
      <c r="A162" s="1"/>
      <c r="B162" s="28">
        <v>2010</v>
      </c>
      <c r="C162" s="1" t="s">
        <v>285</v>
      </c>
      <c r="D162" s="18">
        <v>4</v>
      </c>
      <c r="E162" s="18">
        <v>2</v>
      </c>
      <c r="F162" s="18">
        <v>2</v>
      </c>
      <c r="G162" s="1">
        <v>17</v>
      </c>
      <c r="H162" s="20">
        <v>4.25</v>
      </c>
      <c r="I162" s="1">
        <v>24</v>
      </c>
      <c r="J162" s="18">
        <v>6</v>
      </c>
      <c r="K162" s="80">
        <v>-7</v>
      </c>
      <c r="L162" s="1"/>
      <c r="M162" s="28">
        <v>2011</v>
      </c>
      <c r="N162" s="1" t="s">
        <v>285</v>
      </c>
      <c r="O162" s="18">
        <v>2</v>
      </c>
      <c r="P162" s="18">
        <v>0</v>
      </c>
      <c r="Q162" s="18">
        <v>2</v>
      </c>
      <c r="R162" s="18">
        <v>8</v>
      </c>
      <c r="S162" s="18">
        <v>4</v>
      </c>
      <c r="T162" s="18">
        <v>21</v>
      </c>
      <c r="U162" s="18">
        <v>10.5</v>
      </c>
      <c r="V162" s="80">
        <v>-13</v>
      </c>
    </row>
    <row r="163" spans="1:23" x14ac:dyDescent="0.25">
      <c r="A163" s="1"/>
      <c r="B163" s="28">
        <v>2022</v>
      </c>
      <c r="C163" s="1" t="s">
        <v>49</v>
      </c>
      <c r="D163" s="1">
        <v>4</v>
      </c>
      <c r="E163" s="1">
        <v>2</v>
      </c>
      <c r="F163" s="1">
        <v>2</v>
      </c>
      <c r="G163" s="1">
        <v>18</v>
      </c>
      <c r="H163" s="1">
        <v>4.5</v>
      </c>
      <c r="I163" s="1">
        <v>25</v>
      </c>
      <c r="J163" s="23">
        <v>6.25</v>
      </c>
      <c r="K163" s="80">
        <v>-7</v>
      </c>
      <c r="L163" s="1"/>
      <c r="M163" s="28">
        <v>2010</v>
      </c>
      <c r="N163" s="1" t="s">
        <v>57</v>
      </c>
      <c r="O163" s="18">
        <v>2</v>
      </c>
      <c r="P163" s="18">
        <v>0</v>
      </c>
      <c r="Q163" s="18">
        <v>2</v>
      </c>
      <c r="R163" s="1">
        <v>8</v>
      </c>
      <c r="S163" s="1">
        <v>4</v>
      </c>
      <c r="T163" s="1">
        <v>29</v>
      </c>
      <c r="U163" s="1">
        <v>14.5</v>
      </c>
      <c r="V163" s="80">
        <v>-21</v>
      </c>
    </row>
    <row r="164" spans="1:23" x14ac:dyDescent="0.25">
      <c r="A164" s="1"/>
      <c r="B164" s="28">
        <v>2015</v>
      </c>
      <c r="C164" s="1" t="s">
        <v>359</v>
      </c>
      <c r="D164" s="18">
        <v>4</v>
      </c>
      <c r="E164" s="18">
        <v>2</v>
      </c>
      <c r="F164" s="18">
        <v>2</v>
      </c>
      <c r="G164" s="18">
        <v>10</v>
      </c>
      <c r="H164" s="18">
        <v>2.5</v>
      </c>
      <c r="I164" s="18">
        <v>18</v>
      </c>
      <c r="J164" s="18">
        <v>4.5</v>
      </c>
      <c r="K164" s="80">
        <v>-8</v>
      </c>
      <c r="L164" s="1"/>
      <c r="M164" s="28">
        <v>2016</v>
      </c>
      <c r="N164" s="18" t="s">
        <v>286</v>
      </c>
      <c r="O164" s="1">
        <v>2</v>
      </c>
      <c r="P164" s="1">
        <v>0</v>
      </c>
      <c r="Q164" s="1">
        <v>2</v>
      </c>
      <c r="R164" s="1">
        <v>2</v>
      </c>
      <c r="S164" s="1">
        <v>1</v>
      </c>
      <c r="T164" s="1">
        <v>4</v>
      </c>
      <c r="U164" s="1">
        <v>2</v>
      </c>
      <c r="V164" s="80">
        <v>-2</v>
      </c>
    </row>
    <row r="165" spans="1:23" x14ac:dyDescent="0.25">
      <c r="A165" s="1"/>
      <c r="B165" s="28">
        <v>2019</v>
      </c>
      <c r="C165" s="18" t="s">
        <v>318</v>
      </c>
      <c r="D165" s="1">
        <v>4</v>
      </c>
      <c r="E165" s="1">
        <v>2</v>
      </c>
      <c r="F165" s="1">
        <v>2</v>
      </c>
      <c r="G165" s="1">
        <v>12</v>
      </c>
      <c r="H165" s="1">
        <v>3</v>
      </c>
      <c r="I165" s="1">
        <v>20</v>
      </c>
      <c r="J165" s="1">
        <v>5</v>
      </c>
      <c r="K165" s="80">
        <v>-8</v>
      </c>
      <c r="L165" s="1"/>
      <c r="M165" s="28">
        <v>2014</v>
      </c>
      <c r="N165" s="1" t="s">
        <v>360</v>
      </c>
      <c r="O165" s="18">
        <v>2</v>
      </c>
      <c r="P165" s="18">
        <v>0</v>
      </c>
      <c r="Q165" s="18">
        <v>2</v>
      </c>
      <c r="R165" s="18">
        <v>4</v>
      </c>
      <c r="S165" s="18">
        <v>2</v>
      </c>
      <c r="T165" s="18">
        <v>12</v>
      </c>
      <c r="U165" s="18">
        <v>6</v>
      </c>
      <c r="V165" s="80">
        <v>-8</v>
      </c>
    </row>
    <row r="166" spans="1:23" x14ac:dyDescent="0.25">
      <c r="A166" s="1"/>
      <c r="B166" s="28">
        <v>2018</v>
      </c>
      <c r="C166" s="1" t="s">
        <v>152</v>
      </c>
      <c r="D166" s="18">
        <v>4</v>
      </c>
      <c r="E166" s="18">
        <v>2</v>
      </c>
      <c r="F166" s="18">
        <v>2</v>
      </c>
      <c r="G166" s="18">
        <v>15</v>
      </c>
      <c r="H166" s="20">
        <v>3.75</v>
      </c>
      <c r="I166" s="18">
        <v>23</v>
      </c>
      <c r="J166" s="20">
        <v>5.75</v>
      </c>
      <c r="K166" s="80">
        <v>-8</v>
      </c>
      <c r="L166" s="1"/>
      <c r="M166" s="28">
        <v>2009</v>
      </c>
      <c r="N166" s="1" t="s">
        <v>209</v>
      </c>
      <c r="O166" s="1">
        <v>2</v>
      </c>
      <c r="P166" s="1">
        <v>0</v>
      </c>
      <c r="Q166" s="1">
        <v>2</v>
      </c>
      <c r="R166" s="1">
        <v>3</v>
      </c>
      <c r="S166" s="1">
        <v>3</v>
      </c>
      <c r="T166" s="1">
        <v>5</v>
      </c>
      <c r="U166" s="1">
        <v>5</v>
      </c>
      <c r="V166" s="80">
        <v>-2</v>
      </c>
    </row>
    <row r="167" spans="1:23" x14ac:dyDescent="0.25">
      <c r="A167" s="1"/>
      <c r="B167" s="75">
        <v>2023</v>
      </c>
      <c r="C167" s="1" t="s">
        <v>152</v>
      </c>
      <c r="D167" s="1">
        <v>4</v>
      </c>
      <c r="E167" s="1">
        <v>2</v>
      </c>
      <c r="F167" s="1">
        <v>2</v>
      </c>
      <c r="G167" s="1">
        <v>16</v>
      </c>
      <c r="H167" s="1">
        <v>3.2</v>
      </c>
      <c r="I167" s="1">
        <v>25</v>
      </c>
      <c r="J167" s="1">
        <v>5</v>
      </c>
      <c r="K167" s="80">
        <v>-9</v>
      </c>
      <c r="L167" s="1"/>
      <c r="M167" s="28">
        <v>2022</v>
      </c>
      <c r="N167" s="1" t="s">
        <v>17</v>
      </c>
      <c r="O167" s="1">
        <v>2</v>
      </c>
      <c r="P167" s="1">
        <v>0</v>
      </c>
      <c r="Q167" s="1">
        <v>2</v>
      </c>
      <c r="R167" s="1">
        <v>8</v>
      </c>
      <c r="S167" s="1">
        <v>4</v>
      </c>
      <c r="T167" s="1">
        <v>14</v>
      </c>
      <c r="U167" s="1">
        <v>7</v>
      </c>
      <c r="V167" s="80">
        <v>-6</v>
      </c>
    </row>
    <row r="168" spans="1:23" x14ac:dyDescent="0.25">
      <c r="A168" s="1"/>
      <c r="B168" s="28">
        <v>2019</v>
      </c>
      <c r="C168" s="1" t="s">
        <v>145</v>
      </c>
      <c r="D168" s="1">
        <v>4</v>
      </c>
      <c r="E168" s="1">
        <v>2</v>
      </c>
      <c r="F168" s="1">
        <v>2</v>
      </c>
      <c r="G168" s="1">
        <v>14</v>
      </c>
      <c r="H168" s="1">
        <v>3.5</v>
      </c>
      <c r="I168" s="1">
        <v>23</v>
      </c>
      <c r="J168" s="23">
        <v>5.75</v>
      </c>
      <c r="K168" s="80">
        <v>-9</v>
      </c>
      <c r="L168" s="1"/>
      <c r="M168" s="28">
        <v>2004</v>
      </c>
      <c r="N168" s="18" t="s">
        <v>17</v>
      </c>
      <c r="O168" s="18">
        <v>2</v>
      </c>
      <c r="P168" s="18">
        <v>0</v>
      </c>
      <c r="Q168" s="18">
        <v>2</v>
      </c>
      <c r="R168" s="18">
        <v>4</v>
      </c>
      <c r="S168" s="20">
        <v>2</v>
      </c>
      <c r="T168" s="18">
        <v>16</v>
      </c>
      <c r="U168" s="20">
        <v>8</v>
      </c>
      <c r="V168" s="80">
        <v>-12</v>
      </c>
    </row>
    <row r="169" spans="1:23" x14ac:dyDescent="0.25">
      <c r="A169" s="1"/>
      <c r="B169" s="28">
        <v>2022</v>
      </c>
      <c r="C169" s="1" t="s">
        <v>163</v>
      </c>
      <c r="D169" s="1">
        <v>4</v>
      </c>
      <c r="E169" s="1">
        <v>2</v>
      </c>
      <c r="F169" s="1">
        <v>2</v>
      </c>
      <c r="G169" s="1">
        <v>17</v>
      </c>
      <c r="H169" s="23">
        <v>4.25</v>
      </c>
      <c r="I169" s="1">
        <v>27</v>
      </c>
      <c r="J169" s="23">
        <v>6.75</v>
      </c>
      <c r="K169" s="80">
        <v>-10</v>
      </c>
      <c r="L169" s="1"/>
      <c r="M169" s="74">
        <v>2024</v>
      </c>
      <c r="N169" s="1" t="s">
        <v>17</v>
      </c>
      <c r="O169" s="1">
        <v>2</v>
      </c>
      <c r="P169" s="1">
        <v>0</v>
      </c>
      <c r="Q169" s="1">
        <v>2</v>
      </c>
      <c r="R169" s="1">
        <v>10</v>
      </c>
      <c r="S169" s="1">
        <v>5</v>
      </c>
      <c r="T169" s="1">
        <v>18</v>
      </c>
      <c r="U169" s="1">
        <v>9</v>
      </c>
      <c r="V169" s="80">
        <v>-8</v>
      </c>
    </row>
    <row r="170" spans="1:23" x14ac:dyDescent="0.25">
      <c r="A170" s="1"/>
      <c r="B170" s="28">
        <v>2016</v>
      </c>
      <c r="C170" s="1" t="s">
        <v>268</v>
      </c>
      <c r="D170" s="1">
        <v>4</v>
      </c>
      <c r="E170" s="1">
        <v>2</v>
      </c>
      <c r="F170" s="1">
        <v>2</v>
      </c>
      <c r="G170" s="1">
        <v>22</v>
      </c>
      <c r="H170" s="1">
        <v>5.5</v>
      </c>
      <c r="I170" s="1">
        <v>32</v>
      </c>
      <c r="J170" s="1">
        <v>8</v>
      </c>
      <c r="K170" s="80">
        <v>-10</v>
      </c>
      <c r="L170" s="1"/>
      <c r="M170" s="28">
        <v>2019</v>
      </c>
      <c r="N170" s="1" t="s">
        <v>17</v>
      </c>
      <c r="O170" s="1">
        <v>2</v>
      </c>
      <c r="P170" s="1">
        <v>0</v>
      </c>
      <c r="Q170" s="1">
        <v>2</v>
      </c>
      <c r="R170" s="1">
        <v>4</v>
      </c>
      <c r="S170" s="1">
        <v>2</v>
      </c>
      <c r="T170" s="1">
        <v>10</v>
      </c>
      <c r="U170" s="1">
        <v>5</v>
      </c>
      <c r="V170" s="80">
        <v>-6</v>
      </c>
    </row>
    <row r="171" spans="1:23" x14ac:dyDescent="0.25">
      <c r="A171" s="1"/>
      <c r="B171" s="28">
        <v>2017</v>
      </c>
      <c r="C171" s="18" t="s">
        <v>318</v>
      </c>
      <c r="D171" s="18">
        <v>4</v>
      </c>
      <c r="E171" s="18">
        <v>2</v>
      </c>
      <c r="F171" s="18">
        <v>2</v>
      </c>
      <c r="G171" s="18">
        <v>25</v>
      </c>
      <c r="H171" s="20">
        <v>6.25</v>
      </c>
      <c r="I171" s="18">
        <v>35</v>
      </c>
      <c r="J171" s="20">
        <v>8.75</v>
      </c>
      <c r="K171" s="80">
        <v>-10</v>
      </c>
      <c r="L171" s="1"/>
      <c r="M171" s="28">
        <v>2016</v>
      </c>
      <c r="N171" s="1" t="s">
        <v>284</v>
      </c>
      <c r="O171" s="1">
        <v>2</v>
      </c>
      <c r="P171" s="1">
        <v>0</v>
      </c>
      <c r="Q171" s="1">
        <v>2</v>
      </c>
      <c r="R171" s="1">
        <v>3</v>
      </c>
      <c r="S171" s="1">
        <v>1.5</v>
      </c>
      <c r="T171" s="1">
        <v>13</v>
      </c>
      <c r="U171" s="1">
        <v>6.5</v>
      </c>
      <c r="V171" s="80">
        <v>-10</v>
      </c>
    </row>
    <row r="172" spans="1:23" x14ac:dyDescent="0.25">
      <c r="A172" s="1"/>
      <c r="B172" s="28">
        <v>2015</v>
      </c>
      <c r="C172" s="1" t="s">
        <v>234</v>
      </c>
      <c r="D172" s="18">
        <v>4</v>
      </c>
      <c r="E172" s="18">
        <v>2</v>
      </c>
      <c r="F172" s="18">
        <v>2</v>
      </c>
      <c r="G172" s="18">
        <v>19</v>
      </c>
      <c r="H172" s="20">
        <v>4.75</v>
      </c>
      <c r="I172" s="18">
        <v>31</v>
      </c>
      <c r="J172" s="20">
        <v>7.75</v>
      </c>
      <c r="K172" s="80">
        <v>-12</v>
      </c>
      <c r="L172" s="1"/>
      <c r="M172" s="28">
        <v>2015</v>
      </c>
      <c r="N172" s="1" t="s">
        <v>189</v>
      </c>
      <c r="O172" s="18">
        <v>2</v>
      </c>
      <c r="P172" s="18">
        <v>0</v>
      </c>
      <c r="Q172" s="18">
        <v>2</v>
      </c>
      <c r="R172" s="18">
        <v>8</v>
      </c>
      <c r="S172" s="18">
        <v>4</v>
      </c>
      <c r="T172" s="18">
        <v>9</v>
      </c>
      <c r="U172" s="18">
        <v>4.5</v>
      </c>
      <c r="V172" s="80">
        <v>-1</v>
      </c>
    </row>
    <row r="173" spans="1:23" x14ac:dyDescent="0.25">
      <c r="A173" s="1"/>
      <c r="B173" s="28">
        <v>2011</v>
      </c>
      <c r="C173" s="1" t="s">
        <v>234</v>
      </c>
      <c r="D173" s="18">
        <v>4</v>
      </c>
      <c r="E173" s="18">
        <v>2</v>
      </c>
      <c r="F173" s="18">
        <v>2</v>
      </c>
      <c r="G173" s="18">
        <v>10</v>
      </c>
      <c r="H173" s="18">
        <v>2.5</v>
      </c>
      <c r="I173" s="18">
        <v>24</v>
      </c>
      <c r="J173" s="18">
        <v>6</v>
      </c>
      <c r="K173" s="80">
        <v>-14</v>
      </c>
      <c r="L173" s="1"/>
      <c r="M173" s="28">
        <v>2010</v>
      </c>
      <c r="N173" s="1" t="s">
        <v>189</v>
      </c>
      <c r="O173" s="18">
        <v>2</v>
      </c>
      <c r="P173" s="18">
        <v>0</v>
      </c>
      <c r="Q173" s="18">
        <v>2</v>
      </c>
      <c r="R173" s="1">
        <v>2</v>
      </c>
      <c r="S173" s="1">
        <v>1</v>
      </c>
      <c r="T173" s="1">
        <v>14</v>
      </c>
      <c r="U173" s="1">
        <v>7</v>
      </c>
      <c r="V173" s="80">
        <v>-12</v>
      </c>
    </row>
    <row r="174" spans="1:23" x14ac:dyDescent="0.25">
      <c r="A174" s="1"/>
      <c r="B174" s="28">
        <v>2022</v>
      </c>
      <c r="C174" s="1" t="s">
        <v>146</v>
      </c>
      <c r="D174" s="1">
        <v>4</v>
      </c>
      <c r="E174" s="1">
        <v>2</v>
      </c>
      <c r="F174" s="1">
        <v>2</v>
      </c>
      <c r="G174" s="1">
        <v>17</v>
      </c>
      <c r="H174" s="23">
        <v>4.25</v>
      </c>
      <c r="I174" s="1">
        <v>37</v>
      </c>
      <c r="J174" s="23">
        <v>9.25</v>
      </c>
      <c r="K174" s="80">
        <v>-20</v>
      </c>
      <c r="L174" s="1"/>
      <c r="M174" s="28">
        <v>2009</v>
      </c>
      <c r="N174" s="1" t="s">
        <v>189</v>
      </c>
      <c r="O174" s="1">
        <v>2</v>
      </c>
      <c r="P174" s="1">
        <v>0</v>
      </c>
      <c r="Q174" s="1">
        <v>2</v>
      </c>
      <c r="R174" s="1">
        <v>4</v>
      </c>
      <c r="S174" s="1">
        <v>4</v>
      </c>
      <c r="T174" s="1">
        <v>7</v>
      </c>
      <c r="U174" s="1">
        <v>7</v>
      </c>
      <c r="V174" s="80">
        <v>-3</v>
      </c>
    </row>
    <row r="175" spans="1:23" x14ac:dyDescent="0.25">
      <c r="B175" s="28">
        <v>2005</v>
      </c>
      <c r="C175" s="1" t="s">
        <v>298</v>
      </c>
      <c r="D175" s="18">
        <v>3</v>
      </c>
      <c r="E175" s="18">
        <v>1</v>
      </c>
      <c r="F175" s="18">
        <v>2</v>
      </c>
      <c r="G175" s="18">
        <v>8</v>
      </c>
      <c r="H175" s="20">
        <v>2.6666666666666665</v>
      </c>
      <c r="I175" s="18">
        <v>9</v>
      </c>
      <c r="J175" s="20">
        <v>3</v>
      </c>
      <c r="K175" s="80">
        <v>-1</v>
      </c>
      <c r="L175" s="1"/>
      <c r="M175" s="81">
        <v>2004</v>
      </c>
      <c r="N175" s="87" t="s">
        <v>1</v>
      </c>
      <c r="O175" s="87">
        <v>2</v>
      </c>
      <c r="P175" s="87">
        <v>0</v>
      </c>
      <c r="Q175" s="87">
        <v>2</v>
      </c>
      <c r="R175" s="87">
        <v>8</v>
      </c>
      <c r="S175" s="102">
        <v>4</v>
      </c>
      <c r="T175" s="87">
        <v>19</v>
      </c>
      <c r="U175" s="102">
        <v>9.5</v>
      </c>
      <c r="V175" s="82">
        <v>-11</v>
      </c>
    </row>
    <row r="176" spans="1:23" x14ac:dyDescent="0.25">
      <c r="B176" s="81">
        <v>2013</v>
      </c>
      <c r="C176" s="32" t="s">
        <v>149</v>
      </c>
      <c r="D176" s="87">
        <v>3</v>
      </c>
      <c r="E176" s="87">
        <v>1</v>
      </c>
      <c r="F176" s="87">
        <v>2</v>
      </c>
      <c r="G176" s="87">
        <v>10</v>
      </c>
      <c r="H176" s="102">
        <v>3.3333333333333335</v>
      </c>
      <c r="I176" s="87">
        <v>15</v>
      </c>
      <c r="J176" s="87">
        <v>5</v>
      </c>
      <c r="K176" s="82">
        <v>-5</v>
      </c>
      <c r="L176" s="1"/>
      <c r="W176" s="1"/>
    </row>
    <row r="177" spans="12:23" x14ac:dyDescent="0.25">
      <c r="L177" s="1"/>
      <c r="W177" s="1"/>
    </row>
    <row r="178" spans="12:23" x14ac:dyDescent="0.25">
      <c r="L178" s="1"/>
      <c r="W178" s="1"/>
    </row>
    <row r="179" spans="12:23" x14ac:dyDescent="0.25">
      <c r="L179" s="1"/>
      <c r="W179" s="1"/>
    </row>
  </sheetData>
  <sortState xmlns:xlrd2="http://schemas.microsoft.com/office/spreadsheetml/2017/richdata2" ref="B5:K27">
    <sortCondition ref="F5:F27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E882E-FABB-4474-BB16-B5A1055594F3}">
  <dimension ref="A1:AH92"/>
  <sheetViews>
    <sheetView showGridLines="0" workbookViewId="0"/>
  </sheetViews>
  <sheetFormatPr defaultRowHeight="15" x14ac:dyDescent="0.25"/>
  <cols>
    <col min="1" max="1" width="5" style="1" bestFit="1" customWidth="1"/>
    <col min="2" max="2" width="14.140625" style="1" bestFit="1" customWidth="1"/>
    <col min="3" max="3" width="2.7109375" style="1" customWidth="1"/>
    <col min="4" max="4" width="5" style="1" bestFit="1" customWidth="1"/>
    <col min="5" max="5" width="14.140625" style="1" bestFit="1" customWidth="1"/>
    <col min="6" max="6" width="2.7109375" style="1" customWidth="1"/>
    <col min="7" max="7" width="5" style="1" bestFit="1" customWidth="1"/>
    <col min="8" max="8" width="13.28515625" style="1" bestFit="1" customWidth="1"/>
    <col min="9" max="9" width="2.7109375" style="1" customWidth="1"/>
    <col min="10" max="10" width="5" style="1" bestFit="1" customWidth="1"/>
    <col min="11" max="11" width="13.28515625" style="1" bestFit="1" customWidth="1"/>
    <col min="12" max="12" width="2.7109375" style="1" customWidth="1"/>
    <col min="13" max="13" width="5" style="1" bestFit="1" customWidth="1"/>
    <col min="14" max="14" width="11.85546875" style="1" bestFit="1" customWidth="1"/>
    <col min="15" max="15" width="2.7109375" style="1" customWidth="1"/>
    <col min="16" max="16" width="5" style="1" bestFit="1" customWidth="1"/>
    <col min="17" max="17" width="11.85546875" style="1" customWidth="1"/>
    <col min="18" max="18" width="2.7109375" style="1" customWidth="1"/>
    <col min="19" max="19" width="5" style="1" bestFit="1" customWidth="1"/>
    <col min="20" max="20" width="21" style="1" customWidth="1"/>
    <col min="21" max="21" width="2.7109375" style="1" customWidth="1"/>
    <col min="22" max="22" width="5" style="1" bestFit="1" customWidth="1"/>
    <col min="23" max="23" width="20.7109375" style="1" customWidth="1"/>
    <col min="24" max="24" width="2.7109375" style="1" customWidth="1"/>
    <col min="25" max="25" width="5" style="1" bestFit="1" customWidth="1"/>
    <col min="26" max="26" width="17.5703125" style="1" customWidth="1"/>
    <col min="27" max="27" width="2.7109375" style="1" customWidth="1"/>
    <col min="28" max="28" width="5" style="1" bestFit="1" customWidth="1"/>
    <col min="29" max="29" width="21" style="1" bestFit="1" customWidth="1"/>
    <col min="30" max="30" width="2.7109375" style="1" customWidth="1"/>
    <col min="31" max="31" width="5" style="1" bestFit="1" customWidth="1"/>
    <col min="32" max="32" width="22" style="1" bestFit="1" customWidth="1"/>
    <col min="33" max="16384" width="9.140625" style="1"/>
  </cols>
  <sheetData>
    <row r="1" spans="1:34" ht="21" x14ac:dyDescent="0.35">
      <c r="I1"/>
      <c r="J1"/>
      <c r="K1" s="10" t="s">
        <v>371</v>
      </c>
      <c r="L1"/>
      <c r="M1"/>
      <c r="O1"/>
      <c r="P1"/>
      <c r="Q1" s="89" t="s">
        <v>372</v>
      </c>
    </row>
    <row r="3" spans="1:34" s="3" customFormat="1" x14ac:dyDescent="0.25">
      <c r="B3" s="3" t="s">
        <v>361</v>
      </c>
      <c r="E3" s="84" t="s">
        <v>363</v>
      </c>
      <c r="H3" s="85" t="s">
        <v>362</v>
      </c>
      <c r="K3" s="85" t="s">
        <v>364</v>
      </c>
      <c r="N3" s="85" t="s">
        <v>365</v>
      </c>
      <c r="Q3" s="85" t="s">
        <v>366</v>
      </c>
      <c r="T3" s="85" t="s">
        <v>367</v>
      </c>
      <c r="W3" s="85" t="s">
        <v>300</v>
      </c>
      <c r="Z3" s="85" t="s">
        <v>368</v>
      </c>
      <c r="AC3" s="85" t="s">
        <v>369</v>
      </c>
      <c r="AF3" s="85" t="s">
        <v>370</v>
      </c>
    </row>
    <row r="4" spans="1:34" x14ac:dyDescent="0.25">
      <c r="A4" s="90">
        <v>2016</v>
      </c>
      <c r="B4" s="91" t="s">
        <v>231</v>
      </c>
      <c r="C4" s="33"/>
      <c r="D4" s="90">
        <v>2018</v>
      </c>
      <c r="E4" s="91" t="s">
        <v>110</v>
      </c>
      <c r="F4" s="18"/>
      <c r="G4" s="96">
        <v>2023</v>
      </c>
      <c r="H4" s="97" t="s">
        <v>23</v>
      </c>
      <c r="J4" s="90">
        <v>2024</v>
      </c>
      <c r="K4" s="91" t="s">
        <v>145</v>
      </c>
      <c r="M4" s="77">
        <v>2022</v>
      </c>
      <c r="N4" s="78" t="s">
        <v>51</v>
      </c>
      <c r="P4" s="83">
        <v>2024</v>
      </c>
      <c r="Q4" s="78" t="s">
        <v>51</v>
      </c>
      <c r="S4" s="83">
        <v>2024</v>
      </c>
      <c r="T4" s="78" t="s">
        <v>49</v>
      </c>
      <c r="V4" s="83">
        <v>2024</v>
      </c>
      <c r="W4" s="88" t="s">
        <v>81</v>
      </c>
      <c r="Y4" s="83">
        <v>2024</v>
      </c>
      <c r="Z4" s="78" t="s">
        <v>58</v>
      </c>
      <c r="AB4" s="83">
        <v>2024</v>
      </c>
      <c r="AC4" s="78" t="s">
        <v>152</v>
      </c>
      <c r="AD4" s="18"/>
      <c r="AE4" s="83">
        <v>2024</v>
      </c>
      <c r="AF4" s="78" t="s">
        <v>153</v>
      </c>
      <c r="AG4" s="18"/>
      <c r="AH4" s="18"/>
    </row>
    <row r="5" spans="1:34" x14ac:dyDescent="0.25">
      <c r="A5" s="92">
        <v>2012</v>
      </c>
      <c r="B5" s="93" t="s">
        <v>173</v>
      </c>
      <c r="C5" s="33"/>
      <c r="D5" s="92">
        <v>2017</v>
      </c>
      <c r="E5" s="93" t="s">
        <v>110</v>
      </c>
      <c r="F5" s="18"/>
      <c r="G5" s="18"/>
      <c r="J5" s="92">
        <v>2022</v>
      </c>
      <c r="K5" s="93" t="s">
        <v>23</v>
      </c>
      <c r="M5" s="28">
        <v>2019</v>
      </c>
      <c r="N5" s="80" t="s">
        <v>154</v>
      </c>
      <c r="P5" s="28">
        <v>2018</v>
      </c>
      <c r="Q5" s="80" t="s">
        <v>58</v>
      </c>
      <c r="R5" s="18"/>
      <c r="S5" s="75">
        <v>2023</v>
      </c>
      <c r="T5" s="80" t="s">
        <v>145</v>
      </c>
      <c r="V5" s="74">
        <v>2024</v>
      </c>
      <c r="W5" s="80" t="s">
        <v>23</v>
      </c>
      <c r="Y5" s="74">
        <v>2024</v>
      </c>
      <c r="Z5" s="80" t="s">
        <v>147</v>
      </c>
      <c r="AB5" s="74">
        <v>2024</v>
      </c>
      <c r="AC5" s="80" t="s">
        <v>320</v>
      </c>
      <c r="AD5" s="18"/>
      <c r="AE5" s="74">
        <v>2024</v>
      </c>
      <c r="AF5" s="80" t="s">
        <v>100</v>
      </c>
      <c r="AG5" s="18"/>
      <c r="AH5" s="18"/>
    </row>
    <row r="6" spans="1:34" x14ac:dyDescent="0.25">
      <c r="A6" s="92">
        <v>2011</v>
      </c>
      <c r="B6" s="93" t="s">
        <v>173</v>
      </c>
      <c r="C6" s="33"/>
      <c r="D6" s="92">
        <v>2013</v>
      </c>
      <c r="E6" s="93" t="s">
        <v>148</v>
      </c>
      <c r="F6" s="18"/>
      <c r="G6" s="18"/>
      <c r="H6" s="1">
        <v>1</v>
      </c>
      <c r="J6" s="92">
        <v>2019</v>
      </c>
      <c r="K6" s="93" t="s">
        <v>51</v>
      </c>
      <c r="M6" s="28">
        <v>2017</v>
      </c>
      <c r="N6" s="80" t="s">
        <v>266</v>
      </c>
      <c r="O6" s="18"/>
      <c r="P6" s="28">
        <v>2018</v>
      </c>
      <c r="Q6" s="80" t="s">
        <v>52</v>
      </c>
      <c r="R6" s="18"/>
      <c r="S6" s="75">
        <v>2023</v>
      </c>
      <c r="T6" s="80" t="s">
        <v>51</v>
      </c>
      <c r="V6" s="75">
        <v>2023</v>
      </c>
      <c r="W6" s="80" t="s">
        <v>150</v>
      </c>
      <c r="Y6" s="74">
        <v>2024</v>
      </c>
      <c r="Z6" s="80" t="s">
        <v>146</v>
      </c>
      <c r="AB6" s="74">
        <v>2024</v>
      </c>
      <c r="AC6" s="80" t="s">
        <v>163</v>
      </c>
      <c r="AD6" s="18"/>
      <c r="AE6" s="74">
        <v>2024</v>
      </c>
      <c r="AF6" s="80" t="s">
        <v>17</v>
      </c>
      <c r="AG6" s="18"/>
      <c r="AH6" s="18"/>
    </row>
    <row r="7" spans="1:34" x14ac:dyDescent="0.25">
      <c r="A7" s="94">
        <v>2010</v>
      </c>
      <c r="B7" s="95" t="s">
        <v>173</v>
      </c>
      <c r="C7" s="33"/>
      <c r="D7" s="94">
        <v>2009</v>
      </c>
      <c r="E7" s="95" t="s">
        <v>173</v>
      </c>
      <c r="F7" s="18"/>
      <c r="G7" s="18"/>
      <c r="J7" s="92">
        <v>2015</v>
      </c>
      <c r="K7" s="93" t="s">
        <v>358</v>
      </c>
      <c r="L7" s="18"/>
      <c r="M7" s="28">
        <v>2014</v>
      </c>
      <c r="N7" s="80" t="s">
        <v>266</v>
      </c>
      <c r="O7" s="18"/>
      <c r="P7" s="28">
        <v>2017</v>
      </c>
      <c r="Q7" s="80" t="s">
        <v>226</v>
      </c>
      <c r="R7" s="18"/>
      <c r="S7" s="28">
        <v>2022</v>
      </c>
      <c r="T7" s="80" t="s">
        <v>81</v>
      </c>
      <c r="V7" s="75">
        <v>2023</v>
      </c>
      <c r="W7" s="80" t="s">
        <v>154</v>
      </c>
      <c r="Y7" s="74">
        <v>2024</v>
      </c>
      <c r="Z7" s="80" t="s">
        <v>57</v>
      </c>
      <c r="AB7" s="75">
        <v>2023</v>
      </c>
      <c r="AC7" s="80" t="s">
        <v>110</v>
      </c>
      <c r="AD7" s="18"/>
      <c r="AE7" s="74">
        <v>2024</v>
      </c>
      <c r="AF7" s="80" t="s">
        <v>150</v>
      </c>
      <c r="AG7" s="18"/>
      <c r="AH7" s="18"/>
    </row>
    <row r="8" spans="1:34" x14ac:dyDescent="0.25">
      <c r="J8" s="92">
        <v>2014</v>
      </c>
      <c r="K8" s="93" t="s">
        <v>358</v>
      </c>
      <c r="L8" s="18"/>
      <c r="M8" s="28">
        <v>2012</v>
      </c>
      <c r="N8" s="79" t="s">
        <v>232</v>
      </c>
      <c r="O8" s="18"/>
      <c r="P8" s="28">
        <v>2016</v>
      </c>
      <c r="Q8" s="80" t="s">
        <v>52</v>
      </c>
      <c r="S8" s="28">
        <v>2019</v>
      </c>
      <c r="T8" s="80" t="s">
        <v>23</v>
      </c>
      <c r="V8" s="75">
        <v>2023</v>
      </c>
      <c r="W8" s="80" t="s">
        <v>147</v>
      </c>
      <c r="Y8" s="75">
        <v>2023</v>
      </c>
      <c r="Z8" s="80" t="s">
        <v>152</v>
      </c>
      <c r="AB8" s="75">
        <v>2023</v>
      </c>
      <c r="AC8" s="80" t="s">
        <v>146</v>
      </c>
      <c r="AE8" s="75">
        <v>2023</v>
      </c>
      <c r="AF8" s="80" t="s">
        <v>58</v>
      </c>
      <c r="AG8" s="18"/>
      <c r="AH8" s="18"/>
    </row>
    <row r="9" spans="1:34" x14ac:dyDescent="0.25">
      <c r="B9" s="1">
        <v>4</v>
      </c>
      <c r="E9" s="1">
        <v>4</v>
      </c>
      <c r="J9" s="92">
        <v>2005</v>
      </c>
      <c r="K9" s="93" t="s">
        <v>0</v>
      </c>
      <c r="L9" s="19"/>
      <c r="M9" s="81">
        <v>2009</v>
      </c>
      <c r="N9" s="82" t="s">
        <v>278</v>
      </c>
      <c r="P9" s="28">
        <v>2015</v>
      </c>
      <c r="Q9" s="80" t="s">
        <v>266</v>
      </c>
      <c r="R9" s="18"/>
      <c r="S9" s="28">
        <v>2019</v>
      </c>
      <c r="T9" s="80" t="s">
        <v>52</v>
      </c>
      <c r="V9" s="28">
        <v>2022</v>
      </c>
      <c r="W9" s="80" t="s">
        <v>82</v>
      </c>
      <c r="Y9" s="75">
        <v>2023</v>
      </c>
      <c r="Z9" s="80" t="s">
        <v>17</v>
      </c>
      <c r="AB9" s="75">
        <v>2023</v>
      </c>
      <c r="AC9" s="80" t="s">
        <v>153</v>
      </c>
      <c r="AE9" s="75">
        <v>2023</v>
      </c>
      <c r="AF9" s="80" t="s">
        <v>49</v>
      </c>
      <c r="AH9" s="18"/>
    </row>
    <row r="10" spans="1:34" x14ac:dyDescent="0.25">
      <c r="J10" s="94">
        <v>2004</v>
      </c>
      <c r="K10" s="95" t="s">
        <v>81</v>
      </c>
      <c r="L10" s="18"/>
      <c r="M10" s="18"/>
      <c r="P10" s="28">
        <v>2014</v>
      </c>
      <c r="Q10" s="80" t="s">
        <v>278</v>
      </c>
      <c r="R10" s="18"/>
      <c r="S10" s="28">
        <v>2018</v>
      </c>
      <c r="T10" s="80" t="s">
        <v>49</v>
      </c>
      <c r="U10" s="18"/>
      <c r="V10" s="28">
        <v>2022</v>
      </c>
      <c r="W10" s="80" t="s">
        <v>145</v>
      </c>
      <c r="Y10" s="75">
        <v>2023</v>
      </c>
      <c r="Z10" s="80" t="s">
        <v>52</v>
      </c>
      <c r="AB10" s="75">
        <v>2023</v>
      </c>
      <c r="AC10" s="80" t="s">
        <v>82</v>
      </c>
      <c r="AE10" s="75">
        <v>2023</v>
      </c>
      <c r="AF10" s="80" t="s">
        <v>167</v>
      </c>
      <c r="AH10" s="18"/>
    </row>
    <row r="11" spans="1:34" x14ac:dyDescent="0.25">
      <c r="N11" s="1">
        <v>6</v>
      </c>
      <c r="P11" s="28">
        <v>2013</v>
      </c>
      <c r="Q11" s="80" t="s">
        <v>231</v>
      </c>
      <c r="R11" s="18"/>
      <c r="S11" s="28">
        <v>2016</v>
      </c>
      <c r="T11" s="80" t="s">
        <v>287</v>
      </c>
      <c r="V11" s="28">
        <v>2019</v>
      </c>
      <c r="W11" s="80" t="s">
        <v>49</v>
      </c>
      <c r="Y11" s="75">
        <v>2023</v>
      </c>
      <c r="Z11" s="80" t="s">
        <v>81</v>
      </c>
      <c r="AB11" s="75">
        <v>2023</v>
      </c>
      <c r="AC11" s="80" t="s">
        <v>163</v>
      </c>
      <c r="AE11" s="75">
        <v>2023</v>
      </c>
      <c r="AF11" s="80" t="s">
        <v>100</v>
      </c>
      <c r="AH11" s="18"/>
    </row>
    <row r="12" spans="1:34" x14ac:dyDescent="0.25">
      <c r="K12" s="1">
        <v>7</v>
      </c>
      <c r="P12" s="28">
        <v>2012</v>
      </c>
      <c r="Q12" s="79" t="s">
        <v>155</v>
      </c>
      <c r="R12" s="18"/>
      <c r="S12" s="28">
        <v>2016</v>
      </c>
      <c r="T12" s="80" t="s">
        <v>265</v>
      </c>
      <c r="V12" s="28">
        <v>2019</v>
      </c>
      <c r="W12" s="80" t="s">
        <v>110</v>
      </c>
      <c r="Y12" s="28">
        <v>2022</v>
      </c>
      <c r="Z12" s="80" t="s">
        <v>163</v>
      </c>
      <c r="AB12" s="28">
        <v>2022</v>
      </c>
      <c r="AC12" s="80" t="s">
        <v>147</v>
      </c>
      <c r="AE12" s="28">
        <v>2022</v>
      </c>
      <c r="AF12" s="80" t="s">
        <v>100</v>
      </c>
      <c r="AH12" s="18"/>
    </row>
    <row r="13" spans="1:34" x14ac:dyDescent="0.25">
      <c r="P13" s="28">
        <v>2011</v>
      </c>
      <c r="Q13" s="80" t="s">
        <v>148</v>
      </c>
      <c r="R13" s="18"/>
      <c r="S13" s="28">
        <v>2015</v>
      </c>
      <c r="T13" s="80" t="s">
        <v>173</v>
      </c>
      <c r="U13" s="18"/>
      <c r="V13" s="28">
        <v>2019</v>
      </c>
      <c r="W13" s="80" t="s">
        <v>148</v>
      </c>
      <c r="Y13" s="28">
        <v>2022</v>
      </c>
      <c r="Z13" s="80" t="s">
        <v>49</v>
      </c>
      <c r="AB13" s="28">
        <v>2022</v>
      </c>
      <c r="AC13" s="80" t="s">
        <v>150</v>
      </c>
      <c r="AE13" s="28">
        <v>2022</v>
      </c>
      <c r="AF13" s="80" t="s">
        <v>165</v>
      </c>
      <c r="AH13" s="18"/>
    </row>
    <row r="14" spans="1:34" x14ac:dyDescent="0.25">
      <c r="P14" s="28">
        <v>2010</v>
      </c>
      <c r="Q14" s="80" t="s">
        <v>231</v>
      </c>
      <c r="R14" s="18"/>
      <c r="S14" s="28">
        <v>2015</v>
      </c>
      <c r="T14" s="80" t="s">
        <v>354</v>
      </c>
      <c r="U14" s="18"/>
      <c r="V14" s="28">
        <v>2018</v>
      </c>
      <c r="W14" s="80" t="s">
        <v>100</v>
      </c>
      <c r="Y14" s="28">
        <v>2022</v>
      </c>
      <c r="Z14" s="80" t="s">
        <v>146</v>
      </c>
      <c r="AB14" s="28">
        <v>2022</v>
      </c>
      <c r="AC14" s="80" t="s">
        <v>110</v>
      </c>
      <c r="AE14" s="28">
        <v>2022</v>
      </c>
      <c r="AF14" s="80" t="s">
        <v>153</v>
      </c>
      <c r="AH14" s="18"/>
    </row>
    <row r="15" spans="1:34" x14ac:dyDescent="0.25">
      <c r="P15" s="28">
        <v>2010</v>
      </c>
      <c r="Q15" s="80" t="s">
        <v>58</v>
      </c>
      <c r="R15" s="18"/>
      <c r="S15" s="28">
        <v>2015</v>
      </c>
      <c r="T15" s="80" t="s">
        <v>357</v>
      </c>
      <c r="U15" s="18"/>
      <c r="V15" s="28">
        <v>2018</v>
      </c>
      <c r="W15" s="80" t="s">
        <v>81</v>
      </c>
      <c r="Y15" s="28">
        <v>2022</v>
      </c>
      <c r="Z15" s="80" t="s">
        <v>154</v>
      </c>
      <c r="AB15" s="28">
        <v>2022</v>
      </c>
      <c r="AC15" s="80" t="s">
        <v>52</v>
      </c>
      <c r="AE15" s="28">
        <v>2022</v>
      </c>
      <c r="AF15" s="80" t="s">
        <v>152</v>
      </c>
      <c r="AH15" s="18"/>
    </row>
    <row r="16" spans="1:34" x14ac:dyDescent="0.25">
      <c r="P16" s="28">
        <v>2005</v>
      </c>
      <c r="Q16" s="80" t="s">
        <v>152</v>
      </c>
      <c r="R16" s="18"/>
      <c r="S16" s="28">
        <v>2014</v>
      </c>
      <c r="T16" s="80" t="s">
        <v>356</v>
      </c>
      <c r="U16" s="18"/>
      <c r="V16" s="28">
        <v>2018</v>
      </c>
      <c r="W16" s="80" t="s">
        <v>145</v>
      </c>
      <c r="Y16" s="28">
        <v>2019</v>
      </c>
      <c r="Z16" s="80" t="s">
        <v>101</v>
      </c>
      <c r="AB16" s="28">
        <v>2022</v>
      </c>
      <c r="AC16" s="80" t="s">
        <v>166</v>
      </c>
      <c r="AE16" s="28">
        <v>2019</v>
      </c>
      <c r="AF16" s="80" t="s">
        <v>153</v>
      </c>
      <c r="AH16" s="18"/>
    </row>
    <row r="17" spans="16:34" x14ac:dyDescent="0.25">
      <c r="P17" s="81">
        <v>2004</v>
      </c>
      <c r="Q17" s="86" t="s">
        <v>150</v>
      </c>
      <c r="R17" s="18"/>
      <c r="S17" s="28">
        <v>2013</v>
      </c>
      <c r="T17" s="80" t="s">
        <v>233</v>
      </c>
      <c r="U17" s="18"/>
      <c r="V17" s="28">
        <v>2018</v>
      </c>
      <c r="W17" s="80" t="s">
        <v>51</v>
      </c>
      <c r="Y17" s="28">
        <v>2019</v>
      </c>
      <c r="Z17" s="80" t="s">
        <v>155</v>
      </c>
      <c r="AB17" s="28">
        <v>2019</v>
      </c>
      <c r="AC17" s="80" t="s">
        <v>58</v>
      </c>
      <c r="AE17" s="28">
        <v>2019</v>
      </c>
      <c r="AF17" s="80" t="s">
        <v>17</v>
      </c>
      <c r="AH17" s="18"/>
    </row>
    <row r="18" spans="16:34" x14ac:dyDescent="0.25">
      <c r="S18" s="28">
        <v>2013</v>
      </c>
      <c r="T18" s="80" t="s">
        <v>237</v>
      </c>
      <c r="U18" s="18"/>
      <c r="V18" s="28">
        <v>2017</v>
      </c>
      <c r="W18" s="80" t="s">
        <v>272</v>
      </c>
      <c r="Y18" s="28">
        <v>2019</v>
      </c>
      <c r="Z18" s="80" t="s">
        <v>145</v>
      </c>
      <c r="AB18" s="28">
        <v>2019</v>
      </c>
      <c r="AC18" s="80" t="s">
        <v>81</v>
      </c>
      <c r="AE18" s="28">
        <v>2019</v>
      </c>
      <c r="AF18" s="80" t="s">
        <v>151</v>
      </c>
      <c r="AH18" s="18"/>
    </row>
    <row r="19" spans="16:34" x14ac:dyDescent="0.25">
      <c r="Q19" s="1">
        <v>14</v>
      </c>
      <c r="S19" s="28">
        <v>2013</v>
      </c>
      <c r="T19" s="80" t="s">
        <v>228</v>
      </c>
      <c r="U19" s="18"/>
      <c r="V19" s="28">
        <v>2017</v>
      </c>
      <c r="W19" s="80" t="s">
        <v>275</v>
      </c>
      <c r="Y19" s="28">
        <v>2018</v>
      </c>
      <c r="Z19" s="80" t="s">
        <v>148</v>
      </c>
      <c r="AA19" s="18"/>
      <c r="AB19" s="28">
        <v>2019</v>
      </c>
      <c r="AC19" s="80" t="s">
        <v>147</v>
      </c>
      <c r="AE19" s="28">
        <v>2019</v>
      </c>
      <c r="AF19" s="80" t="s">
        <v>163</v>
      </c>
      <c r="AH19" s="18"/>
    </row>
    <row r="20" spans="16:34" x14ac:dyDescent="0.25">
      <c r="S20" s="28">
        <v>2012</v>
      </c>
      <c r="T20" s="79" t="s">
        <v>148</v>
      </c>
      <c r="U20" s="18"/>
      <c r="V20" s="28">
        <v>2017</v>
      </c>
      <c r="W20" s="80" t="s">
        <v>154</v>
      </c>
      <c r="Y20" s="28">
        <v>2018</v>
      </c>
      <c r="Z20" s="80" t="s">
        <v>154</v>
      </c>
      <c r="AA20" s="18"/>
      <c r="AB20" s="28">
        <v>2019</v>
      </c>
      <c r="AC20" s="80" t="s">
        <v>152</v>
      </c>
      <c r="AE20" s="28">
        <v>2019</v>
      </c>
      <c r="AF20" s="80" t="s">
        <v>150</v>
      </c>
      <c r="AH20" s="18"/>
    </row>
    <row r="21" spans="16:34" x14ac:dyDescent="0.25">
      <c r="S21" s="28">
        <v>2011</v>
      </c>
      <c r="T21" s="80" t="s">
        <v>237</v>
      </c>
      <c r="U21" s="18"/>
      <c r="V21" s="28">
        <v>2016</v>
      </c>
      <c r="W21" s="80" t="s">
        <v>266</v>
      </c>
      <c r="Y21" s="28">
        <v>2018</v>
      </c>
      <c r="Z21" s="80" t="s">
        <v>152</v>
      </c>
      <c r="AA21" s="18"/>
      <c r="AB21" s="28">
        <v>2019</v>
      </c>
      <c r="AC21" s="80" t="s">
        <v>100</v>
      </c>
      <c r="AE21" s="28">
        <v>2018</v>
      </c>
      <c r="AF21" s="80" t="s">
        <v>101</v>
      </c>
      <c r="AH21" s="18"/>
    </row>
    <row r="22" spans="16:34" x14ac:dyDescent="0.25">
      <c r="S22" s="28">
        <v>2011</v>
      </c>
      <c r="T22" s="80" t="s">
        <v>212</v>
      </c>
      <c r="U22" s="18"/>
      <c r="V22" s="28">
        <v>2016</v>
      </c>
      <c r="W22" s="80" t="s">
        <v>147</v>
      </c>
      <c r="Y22" s="28">
        <v>2017</v>
      </c>
      <c r="Z22" s="80" t="s">
        <v>277</v>
      </c>
      <c r="AA22" s="18"/>
      <c r="AB22" s="28">
        <v>2019</v>
      </c>
      <c r="AC22" s="80" t="s">
        <v>146</v>
      </c>
      <c r="AE22" s="28">
        <v>2018</v>
      </c>
      <c r="AF22" s="80" t="s">
        <v>155</v>
      </c>
      <c r="AH22" s="18"/>
    </row>
    <row r="23" spans="16:34" x14ac:dyDescent="0.25">
      <c r="S23" s="28">
        <v>2011</v>
      </c>
      <c r="T23" s="80" t="s">
        <v>227</v>
      </c>
      <c r="U23" s="18"/>
      <c r="V23" s="28">
        <v>2015</v>
      </c>
      <c r="W23" s="80" t="s">
        <v>229</v>
      </c>
      <c r="Y23" s="28">
        <v>2017</v>
      </c>
      <c r="Z23" s="80" t="s">
        <v>228</v>
      </c>
      <c r="AA23" s="18"/>
      <c r="AB23" s="28">
        <v>2018</v>
      </c>
      <c r="AC23" s="80" t="s">
        <v>108</v>
      </c>
      <c r="AE23" s="28">
        <v>2018</v>
      </c>
      <c r="AF23" s="80" t="s">
        <v>149</v>
      </c>
      <c r="AH23" s="18"/>
    </row>
    <row r="24" spans="16:34" x14ac:dyDescent="0.25">
      <c r="S24" s="28">
        <v>2010</v>
      </c>
      <c r="T24" s="80" t="s">
        <v>263</v>
      </c>
      <c r="U24" s="18"/>
      <c r="V24" s="28">
        <v>2015</v>
      </c>
      <c r="W24" s="80" t="s">
        <v>353</v>
      </c>
      <c r="Y24" s="28">
        <v>2017</v>
      </c>
      <c r="Z24" s="80" t="s">
        <v>23</v>
      </c>
      <c r="AA24" s="18"/>
      <c r="AB24" s="28">
        <v>2018</v>
      </c>
      <c r="AC24" s="80" t="s">
        <v>150</v>
      </c>
      <c r="AE24" s="28">
        <v>2018</v>
      </c>
      <c r="AF24" s="80" t="s">
        <v>146</v>
      </c>
      <c r="AH24" s="18"/>
    </row>
    <row r="25" spans="16:34" x14ac:dyDescent="0.25">
      <c r="S25" s="28">
        <v>2010</v>
      </c>
      <c r="T25" s="80" t="s">
        <v>237</v>
      </c>
      <c r="U25" s="18"/>
      <c r="V25" s="28">
        <v>2014</v>
      </c>
      <c r="W25" s="80" t="s">
        <v>353</v>
      </c>
      <c r="Y25" s="28">
        <v>2017</v>
      </c>
      <c r="Z25" s="80" t="s">
        <v>52</v>
      </c>
      <c r="AA25" s="18"/>
      <c r="AB25" s="28">
        <v>2018</v>
      </c>
      <c r="AC25" s="80" t="s">
        <v>17</v>
      </c>
      <c r="AE25" s="28">
        <v>2018</v>
      </c>
      <c r="AF25" s="80" t="s">
        <v>147</v>
      </c>
      <c r="AH25" s="18"/>
    </row>
    <row r="26" spans="16:34" x14ac:dyDescent="0.25">
      <c r="S26" s="28">
        <v>2009</v>
      </c>
      <c r="T26" s="80" t="s">
        <v>354</v>
      </c>
      <c r="V26" s="28">
        <v>2014</v>
      </c>
      <c r="W26" s="80" t="s">
        <v>237</v>
      </c>
      <c r="Y26" s="28">
        <v>2017</v>
      </c>
      <c r="Z26" s="80" t="s">
        <v>267</v>
      </c>
      <c r="AA26" s="18"/>
      <c r="AB26" s="28">
        <v>2018</v>
      </c>
      <c r="AC26" s="80" t="s">
        <v>23</v>
      </c>
      <c r="AE26" s="28">
        <v>2018</v>
      </c>
      <c r="AF26" s="80" t="s">
        <v>153</v>
      </c>
      <c r="AG26" s="18"/>
      <c r="AH26" s="18"/>
    </row>
    <row r="27" spans="16:34" x14ac:dyDescent="0.25">
      <c r="S27" s="28">
        <v>2009</v>
      </c>
      <c r="T27" s="80" t="s">
        <v>355</v>
      </c>
      <c r="V27" s="28">
        <v>2014</v>
      </c>
      <c r="W27" s="80" t="s">
        <v>357</v>
      </c>
      <c r="Y27" s="28">
        <v>2017</v>
      </c>
      <c r="Z27" s="80" t="s">
        <v>278</v>
      </c>
      <c r="AA27" s="18"/>
      <c r="AB27" s="28">
        <v>2018</v>
      </c>
      <c r="AC27" s="80" t="s">
        <v>151</v>
      </c>
      <c r="AD27" s="18"/>
      <c r="AE27" s="28">
        <v>2017</v>
      </c>
      <c r="AF27" s="80" t="s">
        <v>153</v>
      </c>
      <c r="AG27" s="18"/>
      <c r="AH27" s="18"/>
    </row>
    <row r="28" spans="16:34" x14ac:dyDescent="0.25">
      <c r="S28" s="28">
        <v>2005</v>
      </c>
      <c r="T28" s="80" t="s">
        <v>301</v>
      </c>
      <c r="U28" s="18"/>
      <c r="V28" s="28">
        <v>2014</v>
      </c>
      <c r="W28" s="80" t="s">
        <v>233</v>
      </c>
      <c r="Y28" s="28">
        <v>2016</v>
      </c>
      <c r="Z28" s="80" t="s">
        <v>268</v>
      </c>
      <c r="AB28" s="28">
        <v>2017</v>
      </c>
      <c r="AC28" s="80" t="s">
        <v>17</v>
      </c>
      <c r="AD28" s="18"/>
      <c r="AE28" s="28">
        <v>2017</v>
      </c>
      <c r="AF28" s="80" t="s">
        <v>234</v>
      </c>
      <c r="AG28" s="18"/>
      <c r="AH28" s="18"/>
    </row>
    <row r="29" spans="16:34" x14ac:dyDescent="0.25">
      <c r="S29" s="28">
        <v>2005</v>
      </c>
      <c r="T29" s="80" t="s">
        <v>81</v>
      </c>
      <c r="U29" s="18"/>
      <c r="V29" s="28">
        <v>2013</v>
      </c>
      <c r="W29" s="80" t="s">
        <v>51</v>
      </c>
      <c r="Y29" s="28">
        <v>2016</v>
      </c>
      <c r="Z29" s="80" t="s">
        <v>173</v>
      </c>
      <c r="AB29" s="28">
        <v>2017</v>
      </c>
      <c r="AC29" s="80" t="s">
        <v>273</v>
      </c>
      <c r="AD29" s="18"/>
      <c r="AE29" s="28">
        <v>2017</v>
      </c>
      <c r="AF29" s="80" t="s">
        <v>230</v>
      </c>
      <c r="AG29" s="18"/>
      <c r="AH29" s="18"/>
    </row>
    <row r="30" spans="16:34" x14ac:dyDescent="0.25">
      <c r="S30" s="28">
        <v>2004</v>
      </c>
      <c r="T30" s="79" t="s">
        <v>110</v>
      </c>
      <c r="U30" s="18"/>
      <c r="V30" s="28">
        <v>2013</v>
      </c>
      <c r="W30" s="80" t="s">
        <v>155</v>
      </c>
      <c r="Y30" s="28">
        <v>2016</v>
      </c>
      <c r="Z30" s="80" t="s">
        <v>267</v>
      </c>
      <c r="AB30" s="28">
        <v>2017</v>
      </c>
      <c r="AC30" s="80" t="s">
        <v>265</v>
      </c>
      <c r="AD30" s="18"/>
      <c r="AE30" s="28">
        <v>2017</v>
      </c>
      <c r="AF30" s="80" t="s">
        <v>280</v>
      </c>
      <c r="AG30" s="18"/>
      <c r="AH30" s="18"/>
    </row>
    <row r="31" spans="16:34" x14ac:dyDescent="0.25">
      <c r="S31" s="81">
        <v>2004</v>
      </c>
      <c r="T31" s="86" t="s">
        <v>167</v>
      </c>
      <c r="U31" s="18"/>
      <c r="V31" s="28">
        <v>2013</v>
      </c>
      <c r="W31" s="80" t="s">
        <v>226</v>
      </c>
      <c r="Y31" s="28">
        <v>2016</v>
      </c>
      <c r="Z31" s="80" t="s">
        <v>269</v>
      </c>
      <c r="AB31" s="28">
        <v>2017</v>
      </c>
      <c r="AC31" s="80" t="s">
        <v>279</v>
      </c>
      <c r="AD31" s="18"/>
      <c r="AE31" s="28">
        <v>2017</v>
      </c>
      <c r="AF31" s="80" t="s">
        <v>49</v>
      </c>
      <c r="AG31" s="18"/>
      <c r="AH31" s="18"/>
    </row>
    <row r="32" spans="16:34" x14ac:dyDescent="0.25">
      <c r="V32" s="28">
        <v>2013</v>
      </c>
      <c r="W32" s="80" t="s">
        <v>57</v>
      </c>
      <c r="Y32" s="28">
        <v>2015</v>
      </c>
      <c r="Z32" s="80" t="s">
        <v>356</v>
      </c>
      <c r="AA32" s="18"/>
      <c r="AB32" s="28">
        <v>2016</v>
      </c>
      <c r="AC32" s="80" t="s">
        <v>270</v>
      </c>
      <c r="AD32" s="18"/>
      <c r="AE32" s="28">
        <v>2017</v>
      </c>
      <c r="AF32" s="80" t="s">
        <v>269</v>
      </c>
      <c r="AG32" s="18"/>
      <c r="AH32" s="18"/>
    </row>
    <row r="33" spans="20:34" x14ac:dyDescent="0.25">
      <c r="T33" s="1">
        <v>28</v>
      </c>
      <c r="V33" s="28">
        <v>2012</v>
      </c>
      <c r="W33" s="79" t="s">
        <v>226</v>
      </c>
      <c r="Y33" s="28">
        <v>2015</v>
      </c>
      <c r="Z33" s="80" t="s">
        <v>237</v>
      </c>
      <c r="AA33" s="18"/>
      <c r="AB33" s="28">
        <v>2016</v>
      </c>
      <c r="AC33" s="80" t="s">
        <v>229</v>
      </c>
      <c r="AD33" s="18"/>
      <c r="AE33" s="28">
        <v>2016</v>
      </c>
      <c r="AF33" s="80" t="s">
        <v>273</v>
      </c>
      <c r="AG33" s="18"/>
      <c r="AH33" s="18"/>
    </row>
    <row r="34" spans="20:34" x14ac:dyDescent="0.25">
      <c r="V34" s="28">
        <v>2012</v>
      </c>
      <c r="W34" s="79" t="s">
        <v>235</v>
      </c>
      <c r="Y34" s="28">
        <v>2015</v>
      </c>
      <c r="Z34" s="80" t="s">
        <v>234</v>
      </c>
      <c r="AA34" s="18"/>
      <c r="AB34" s="28">
        <v>2016</v>
      </c>
      <c r="AC34" s="80" t="s">
        <v>271</v>
      </c>
      <c r="AD34" s="18"/>
      <c r="AE34" s="28">
        <v>2016</v>
      </c>
      <c r="AF34" s="80" t="s">
        <v>274</v>
      </c>
      <c r="AG34" s="18"/>
      <c r="AH34" s="18"/>
    </row>
    <row r="35" spans="20:34" x14ac:dyDescent="0.25">
      <c r="V35" s="28">
        <v>2012</v>
      </c>
      <c r="W35" s="79" t="s">
        <v>225</v>
      </c>
      <c r="Y35" s="28">
        <v>2015</v>
      </c>
      <c r="Z35" s="80" t="s">
        <v>268</v>
      </c>
      <c r="AA35" s="18"/>
      <c r="AB35" s="28">
        <v>2016</v>
      </c>
      <c r="AC35" s="80" t="s">
        <v>359</v>
      </c>
      <c r="AD35" s="18"/>
      <c r="AE35" s="28">
        <v>2016</v>
      </c>
      <c r="AF35" s="80" t="s">
        <v>275</v>
      </c>
      <c r="AG35" s="18"/>
      <c r="AH35" s="18"/>
    </row>
    <row r="36" spans="20:34" x14ac:dyDescent="0.25">
      <c r="V36" s="28">
        <v>2012</v>
      </c>
      <c r="W36" s="79" t="s">
        <v>231</v>
      </c>
      <c r="Y36" s="28">
        <v>2015</v>
      </c>
      <c r="Z36" s="80" t="s">
        <v>359</v>
      </c>
      <c r="AA36" s="18"/>
      <c r="AB36" s="28">
        <v>2016</v>
      </c>
      <c r="AC36" s="80" t="s">
        <v>228</v>
      </c>
      <c r="AE36" s="28">
        <v>2016</v>
      </c>
      <c r="AF36" s="80" t="s">
        <v>284</v>
      </c>
      <c r="AG36" s="18"/>
      <c r="AH36" s="18"/>
    </row>
    <row r="37" spans="20:34" x14ac:dyDescent="0.25">
      <c r="V37" s="28">
        <v>2012</v>
      </c>
      <c r="W37" s="79" t="s">
        <v>227</v>
      </c>
      <c r="Y37" s="28">
        <v>2014</v>
      </c>
      <c r="Z37" s="80" t="s">
        <v>170</v>
      </c>
      <c r="AA37" s="18"/>
      <c r="AB37" s="28">
        <v>2016</v>
      </c>
      <c r="AC37" s="80" t="s">
        <v>272</v>
      </c>
      <c r="AE37" s="28">
        <v>2016</v>
      </c>
      <c r="AF37" s="80" t="s">
        <v>276</v>
      </c>
      <c r="AG37" s="18"/>
      <c r="AH37" s="18"/>
    </row>
    <row r="38" spans="20:34" x14ac:dyDescent="0.25">
      <c r="V38" s="28">
        <v>2012</v>
      </c>
      <c r="W38" s="79" t="s">
        <v>49</v>
      </c>
      <c r="Y38" s="28">
        <v>2014</v>
      </c>
      <c r="Z38" s="80" t="s">
        <v>228</v>
      </c>
      <c r="AA38" s="18"/>
      <c r="AB38" s="28">
        <v>2015</v>
      </c>
      <c r="AC38" s="80" t="s">
        <v>233</v>
      </c>
      <c r="AE38" s="28">
        <v>2015</v>
      </c>
      <c r="AF38" s="80" t="s">
        <v>230</v>
      </c>
      <c r="AH38" s="18"/>
    </row>
    <row r="39" spans="20:34" x14ac:dyDescent="0.25">
      <c r="V39" s="28">
        <v>2011</v>
      </c>
      <c r="W39" s="80" t="s">
        <v>226</v>
      </c>
      <c r="Y39" s="28">
        <v>2014</v>
      </c>
      <c r="Z39" s="80" t="s">
        <v>269</v>
      </c>
      <c r="AA39" s="18"/>
      <c r="AB39" s="28">
        <v>2015</v>
      </c>
      <c r="AC39" s="80" t="s">
        <v>170</v>
      </c>
      <c r="AE39" s="28">
        <v>2015</v>
      </c>
      <c r="AF39" s="80" t="s">
        <v>275</v>
      </c>
      <c r="AH39" s="18"/>
    </row>
    <row r="40" spans="20:34" x14ac:dyDescent="0.25">
      <c r="V40" s="28">
        <v>2011</v>
      </c>
      <c r="W40" s="80" t="s">
        <v>235</v>
      </c>
      <c r="Y40" s="28">
        <v>2013</v>
      </c>
      <c r="Z40" s="80" t="s">
        <v>359</v>
      </c>
      <c r="AA40" s="18"/>
      <c r="AB40" s="28">
        <v>2015</v>
      </c>
      <c r="AC40" s="80" t="s">
        <v>228</v>
      </c>
      <c r="AE40" s="28">
        <v>2015</v>
      </c>
      <c r="AF40" s="80" t="s">
        <v>278</v>
      </c>
      <c r="AH40" s="18"/>
    </row>
    <row r="41" spans="20:34" x14ac:dyDescent="0.25">
      <c r="V41" s="28">
        <v>2010</v>
      </c>
      <c r="W41" s="80" t="s">
        <v>250</v>
      </c>
      <c r="Y41" s="28">
        <v>2013</v>
      </c>
      <c r="Z41" s="80" t="s">
        <v>232</v>
      </c>
      <c r="AA41" s="18"/>
      <c r="AB41" s="28">
        <v>2015</v>
      </c>
      <c r="AC41" s="80" t="s">
        <v>269</v>
      </c>
      <c r="AE41" s="28">
        <v>2015</v>
      </c>
      <c r="AF41" s="80" t="s">
        <v>189</v>
      </c>
      <c r="AH41" s="18"/>
    </row>
    <row r="42" spans="20:34" x14ac:dyDescent="0.25">
      <c r="V42" s="28">
        <v>2010</v>
      </c>
      <c r="W42" s="80" t="s">
        <v>232</v>
      </c>
      <c r="Y42" s="28">
        <v>2013</v>
      </c>
      <c r="Z42" s="80" t="s">
        <v>189</v>
      </c>
      <c r="AA42" s="18"/>
      <c r="AB42" s="28">
        <v>2014</v>
      </c>
      <c r="AC42" s="80" t="s">
        <v>173</v>
      </c>
      <c r="AD42" s="18"/>
      <c r="AE42" s="28">
        <v>2015</v>
      </c>
      <c r="AF42" s="80" t="s">
        <v>58</v>
      </c>
      <c r="AH42" s="18"/>
    </row>
    <row r="43" spans="20:34" x14ac:dyDescent="0.25">
      <c r="V43" s="28">
        <v>2010</v>
      </c>
      <c r="W43" s="80" t="s">
        <v>148</v>
      </c>
      <c r="Y43" s="28">
        <v>2012</v>
      </c>
      <c r="Z43" s="79" t="s">
        <v>286</v>
      </c>
      <c r="AA43" s="18"/>
      <c r="AB43" s="28">
        <v>2014</v>
      </c>
      <c r="AC43" s="80" t="s">
        <v>234</v>
      </c>
      <c r="AD43" s="18"/>
      <c r="AE43" s="28">
        <v>2015</v>
      </c>
      <c r="AF43" s="80" t="s">
        <v>108</v>
      </c>
      <c r="AG43" s="18"/>
      <c r="AH43" s="18"/>
    </row>
    <row r="44" spans="20:34" x14ac:dyDescent="0.25">
      <c r="V44" s="28">
        <v>2009</v>
      </c>
      <c r="W44" s="80" t="s">
        <v>210</v>
      </c>
      <c r="Y44" s="28">
        <v>2011</v>
      </c>
      <c r="Z44" s="80" t="s">
        <v>189</v>
      </c>
      <c r="AA44" s="18"/>
      <c r="AB44" s="28">
        <v>2014</v>
      </c>
      <c r="AC44" s="80" t="s">
        <v>268</v>
      </c>
      <c r="AD44" s="18"/>
      <c r="AE44" s="28">
        <v>2014</v>
      </c>
      <c r="AF44" s="80" t="s">
        <v>229</v>
      </c>
      <c r="AG44" s="18"/>
      <c r="AH44" s="18"/>
    </row>
    <row r="45" spans="20:34" x14ac:dyDescent="0.25">
      <c r="V45" s="28">
        <v>2009</v>
      </c>
      <c r="W45" s="80" t="s">
        <v>152</v>
      </c>
      <c r="Y45" s="28">
        <v>2011</v>
      </c>
      <c r="Z45" s="80" t="s">
        <v>225</v>
      </c>
      <c r="AA45" s="18"/>
      <c r="AB45" s="28">
        <v>2014</v>
      </c>
      <c r="AC45" s="80" t="s">
        <v>275</v>
      </c>
      <c r="AD45" s="18"/>
      <c r="AE45" s="28">
        <v>2014</v>
      </c>
      <c r="AF45" s="80" t="s">
        <v>359</v>
      </c>
      <c r="AG45" s="18"/>
      <c r="AH45" s="18"/>
    </row>
    <row r="46" spans="20:34" x14ac:dyDescent="0.25">
      <c r="V46" s="28">
        <v>2009</v>
      </c>
      <c r="W46" s="80" t="s">
        <v>229</v>
      </c>
      <c r="Y46" s="28">
        <v>2011</v>
      </c>
      <c r="Z46" s="80" t="s">
        <v>49</v>
      </c>
      <c r="AA46" s="18"/>
      <c r="AB46" s="28">
        <v>2014</v>
      </c>
      <c r="AC46" s="80" t="s">
        <v>189</v>
      </c>
      <c r="AD46" s="18"/>
      <c r="AE46" s="28">
        <v>2014</v>
      </c>
      <c r="AF46" s="80" t="s">
        <v>360</v>
      </c>
      <c r="AG46" s="18"/>
      <c r="AH46" s="18"/>
    </row>
    <row r="47" spans="20:34" x14ac:dyDescent="0.25">
      <c r="V47" s="28">
        <v>2005</v>
      </c>
      <c r="W47" s="80" t="s">
        <v>145</v>
      </c>
      <c r="Y47" s="28">
        <v>2011</v>
      </c>
      <c r="Z47" s="80" t="s">
        <v>155</v>
      </c>
      <c r="AA47" s="18"/>
      <c r="AB47" s="28">
        <v>2014</v>
      </c>
      <c r="AC47" s="80" t="s">
        <v>58</v>
      </c>
      <c r="AD47" s="18"/>
      <c r="AE47" s="28">
        <v>2014</v>
      </c>
      <c r="AF47" s="80" t="s">
        <v>230</v>
      </c>
      <c r="AG47" s="18"/>
      <c r="AH47" s="18"/>
    </row>
    <row r="48" spans="20:34" x14ac:dyDescent="0.25">
      <c r="V48" s="28">
        <v>2005</v>
      </c>
      <c r="W48" s="80" t="s">
        <v>82</v>
      </c>
      <c r="Y48" s="28">
        <v>2011</v>
      </c>
      <c r="Z48" s="80" t="s">
        <v>234</v>
      </c>
      <c r="AA48" s="18"/>
      <c r="AB48" s="28">
        <v>2013</v>
      </c>
      <c r="AC48" s="80" t="s">
        <v>149</v>
      </c>
      <c r="AD48" s="18"/>
      <c r="AE48" s="28">
        <v>2014</v>
      </c>
      <c r="AF48" s="80" t="s">
        <v>354</v>
      </c>
      <c r="AG48" s="18"/>
      <c r="AH48" s="18"/>
    </row>
    <row r="49" spans="22:34" x14ac:dyDescent="0.25">
      <c r="V49" s="28">
        <v>2005</v>
      </c>
      <c r="W49" s="80" t="s">
        <v>235</v>
      </c>
      <c r="Y49" s="28">
        <v>2010</v>
      </c>
      <c r="Z49" s="80" t="s">
        <v>225</v>
      </c>
      <c r="AA49" s="18"/>
      <c r="AB49" s="28">
        <v>2013</v>
      </c>
      <c r="AC49" s="80" t="s">
        <v>235</v>
      </c>
      <c r="AD49" s="18"/>
      <c r="AE49" s="28">
        <v>2014</v>
      </c>
      <c r="AF49" s="80" t="s">
        <v>355</v>
      </c>
      <c r="AG49" s="18"/>
      <c r="AH49" s="18"/>
    </row>
    <row r="50" spans="22:34" x14ac:dyDescent="0.25">
      <c r="V50" s="28">
        <v>2004</v>
      </c>
      <c r="W50" s="79" t="s">
        <v>23</v>
      </c>
      <c r="Y50" s="28">
        <v>2010</v>
      </c>
      <c r="Z50" s="80" t="s">
        <v>229</v>
      </c>
      <c r="AA50" s="18"/>
      <c r="AB50" s="28">
        <v>2013</v>
      </c>
      <c r="AC50" s="80" t="s">
        <v>225</v>
      </c>
      <c r="AD50" s="18"/>
      <c r="AE50" s="28">
        <v>2013</v>
      </c>
      <c r="AF50" s="80" t="s">
        <v>227</v>
      </c>
      <c r="AG50" s="18"/>
      <c r="AH50" s="18"/>
    </row>
    <row r="51" spans="22:34" x14ac:dyDescent="0.25">
      <c r="V51" s="81">
        <v>2004</v>
      </c>
      <c r="W51" s="86" t="s">
        <v>212</v>
      </c>
      <c r="Y51" s="28">
        <v>2010</v>
      </c>
      <c r="Z51" s="80" t="s">
        <v>359</v>
      </c>
      <c r="AA51" s="18"/>
      <c r="AB51" s="28">
        <v>2013</v>
      </c>
      <c r="AC51" s="80" t="s">
        <v>234</v>
      </c>
      <c r="AD51" s="18"/>
      <c r="AE51" s="28">
        <v>2013</v>
      </c>
      <c r="AF51" s="80" t="s">
        <v>49</v>
      </c>
      <c r="AG51" s="18"/>
      <c r="AH51" s="18"/>
    </row>
    <row r="52" spans="22:34" x14ac:dyDescent="0.25">
      <c r="Y52" s="28">
        <v>2010</v>
      </c>
      <c r="Z52" s="80" t="s">
        <v>264</v>
      </c>
      <c r="AA52" s="18"/>
      <c r="AB52" s="28">
        <v>2013</v>
      </c>
      <c r="AC52" s="80" t="s">
        <v>229</v>
      </c>
      <c r="AD52" s="18"/>
      <c r="AE52" s="28">
        <v>2013</v>
      </c>
      <c r="AF52" s="80" t="s">
        <v>285</v>
      </c>
      <c r="AG52" s="18"/>
      <c r="AH52" s="18"/>
    </row>
    <row r="53" spans="22:34" x14ac:dyDescent="0.25">
      <c r="W53" s="1">
        <v>48</v>
      </c>
      <c r="Y53" s="28">
        <v>2010</v>
      </c>
      <c r="Z53" s="80" t="s">
        <v>285</v>
      </c>
      <c r="AA53" s="18"/>
      <c r="AB53" s="28">
        <v>2013</v>
      </c>
      <c r="AC53" s="80" t="s">
        <v>199</v>
      </c>
      <c r="AD53" s="18"/>
      <c r="AE53" s="28">
        <v>2013</v>
      </c>
      <c r="AF53" s="80" t="s">
        <v>212</v>
      </c>
      <c r="AG53" s="18"/>
      <c r="AH53" s="18"/>
    </row>
    <row r="54" spans="22:34" x14ac:dyDescent="0.25">
      <c r="Y54" s="28">
        <v>2009</v>
      </c>
      <c r="Z54" s="80" t="s">
        <v>208</v>
      </c>
      <c r="AB54" s="28">
        <v>2013</v>
      </c>
      <c r="AC54" s="80" t="s">
        <v>58</v>
      </c>
      <c r="AD54" s="18"/>
      <c r="AE54" s="28">
        <v>2013</v>
      </c>
      <c r="AF54" s="80" t="s">
        <v>250</v>
      </c>
      <c r="AH54" s="18"/>
    </row>
    <row r="55" spans="22:34" x14ac:dyDescent="0.25">
      <c r="Y55" s="28">
        <v>2009</v>
      </c>
      <c r="Z55" s="80" t="s">
        <v>49</v>
      </c>
      <c r="AB55" s="28">
        <v>2012</v>
      </c>
      <c r="AC55" s="79" t="s">
        <v>285</v>
      </c>
      <c r="AD55" s="18"/>
      <c r="AE55" s="28">
        <v>2013</v>
      </c>
      <c r="AF55" s="80" t="s">
        <v>230</v>
      </c>
      <c r="AG55" s="18"/>
      <c r="AH55" s="18"/>
    </row>
    <row r="56" spans="22:34" x14ac:dyDescent="0.25">
      <c r="Y56" s="28">
        <v>2009</v>
      </c>
      <c r="Z56" s="80" t="s">
        <v>224</v>
      </c>
      <c r="AB56" s="28">
        <v>2012</v>
      </c>
      <c r="AC56" s="79" t="s">
        <v>199</v>
      </c>
      <c r="AD56" s="18"/>
      <c r="AE56" s="28">
        <v>2012</v>
      </c>
      <c r="AF56" s="79" t="s">
        <v>237</v>
      </c>
      <c r="AG56" s="18"/>
      <c r="AH56" s="18"/>
    </row>
    <row r="57" spans="22:34" x14ac:dyDescent="0.25">
      <c r="Y57" s="28">
        <v>2005</v>
      </c>
      <c r="Z57" s="80" t="s">
        <v>212</v>
      </c>
      <c r="AA57" s="18"/>
      <c r="AB57" s="28">
        <v>2012</v>
      </c>
      <c r="AC57" s="79" t="s">
        <v>234</v>
      </c>
      <c r="AD57" s="18"/>
      <c r="AE57" s="28">
        <v>2012</v>
      </c>
      <c r="AF57" s="79" t="s">
        <v>212</v>
      </c>
      <c r="AG57" s="18"/>
      <c r="AH57" s="18"/>
    </row>
    <row r="58" spans="22:34" x14ac:dyDescent="0.25">
      <c r="Y58" s="28">
        <v>2005</v>
      </c>
      <c r="Z58" s="80" t="s">
        <v>17</v>
      </c>
      <c r="AA58" s="18"/>
      <c r="AB58" s="28">
        <v>2012</v>
      </c>
      <c r="AC58" s="79" t="s">
        <v>189</v>
      </c>
      <c r="AD58" s="18"/>
      <c r="AE58" s="28">
        <v>2012</v>
      </c>
      <c r="AF58" s="79" t="s">
        <v>58</v>
      </c>
      <c r="AG58" s="18"/>
      <c r="AH58" s="18"/>
    </row>
    <row r="59" spans="22:34" x14ac:dyDescent="0.25">
      <c r="Y59" s="28">
        <v>2005</v>
      </c>
      <c r="Z59" s="80" t="s">
        <v>1</v>
      </c>
      <c r="AA59" s="18"/>
      <c r="AB59" s="28">
        <v>2012</v>
      </c>
      <c r="AC59" s="79" t="s">
        <v>229</v>
      </c>
      <c r="AD59" s="18"/>
      <c r="AE59" s="28">
        <v>2012</v>
      </c>
      <c r="AF59" s="79" t="s">
        <v>250</v>
      </c>
      <c r="AG59" s="18"/>
      <c r="AH59" s="18"/>
    </row>
    <row r="60" spans="22:34" x14ac:dyDescent="0.25">
      <c r="Y60" s="28">
        <v>2004</v>
      </c>
      <c r="Z60" s="79" t="s">
        <v>301</v>
      </c>
      <c r="AA60" s="18"/>
      <c r="AB60" s="28">
        <v>2012</v>
      </c>
      <c r="AC60" s="79" t="s">
        <v>359</v>
      </c>
      <c r="AD60" s="18"/>
      <c r="AE60" s="28">
        <v>2012</v>
      </c>
      <c r="AF60" s="79" t="s">
        <v>230</v>
      </c>
      <c r="AG60" s="18"/>
      <c r="AH60" s="18"/>
    </row>
    <row r="61" spans="22:34" x14ac:dyDescent="0.25">
      <c r="Y61" s="28">
        <v>2004</v>
      </c>
      <c r="Z61" s="79" t="s">
        <v>152</v>
      </c>
      <c r="AA61" s="18"/>
      <c r="AB61" s="28">
        <v>2012</v>
      </c>
      <c r="AC61" s="79" t="s">
        <v>228</v>
      </c>
      <c r="AD61" s="18"/>
      <c r="AE61" s="28">
        <v>2012</v>
      </c>
      <c r="AF61" s="79" t="s">
        <v>51</v>
      </c>
      <c r="AG61" s="18"/>
      <c r="AH61" s="18"/>
    </row>
    <row r="62" spans="22:34" x14ac:dyDescent="0.25">
      <c r="Y62" s="81">
        <v>2004</v>
      </c>
      <c r="Z62" s="86" t="s">
        <v>146</v>
      </c>
      <c r="AA62" s="18"/>
      <c r="AB62" s="28">
        <v>2012</v>
      </c>
      <c r="AC62" s="79" t="s">
        <v>233</v>
      </c>
      <c r="AD62" s="18"/>
      <c r="AE62" s="28">
        <v>2011</v>
      </c>
      <c r="AF62" s="80" t="s">
        <v>232</v>
      </c>
      <c r="AG62" s="18"/>
      <c r="AH62" s="18"/>
    </row>
    <row r="63" spans="22:34" x14ac:dyDescent="0.25">
      <c r="AB63" s="28">
        <v>2011</v>
      </c>
      <c r="AC63" s="80" t="s">
        <v>231</v>
      </c>
      <c r="AD63" s="18"/>
      <c r="AE63" s="28">
        <v>2011</v>
      </c>
      <c r="AF63" s="80" t="s">
        <v>285</v>
      </c>
      <c r="AG63" s="18"/>
      <c r="AH63" s="18"/>
    </row>
    <row r="64" spans="22:34" x14ac:dyDescent="0.25">
      <c r="Z64" s="1">
        <v>59</v>
      </c>
      <c r="AB64" s="28">
        <v>2011</v>
      </c>
      <c r="AC64" s="80" t="s">
        <v>58</v>
      </c>
      <c r="AD64" s="18"/>
      <c r="AE64" s="28">
        <v>2011</v>
      </c>
      <c r="AF64" s="80" t="s">
        <v>230</v>
      </c>
      <c r="AG64" s="18"/>
      <c r="AH64" s="18"/>
    </row>
    <row r="65" spans="28:34" x14ac:dyDescent="0.25">
      <c r="AB65" s="28">
        <v>2011</v>
      </c>
      <c r="AC65" s="80" t="s">
        <v>250</v>
      </c>
      <c r="AD65" s="18"/>
      <c r="AE65" s="28">
        <v>2011</v>
      </c>
      <c r="AF65" s="80" t="s">
        <v>228</v>
      </c>
      <c r="AG65" s="18"/>
      <c r="AH65" s="18"/>
    </row>
    <row r="66" spans="28:34" x14ac:dyDescent="0.25">
      <c r="AB66" s="28">
        <v>2011</v>
      </c>
      <c r="AC66" s="80" t="s">
        <v>229</v>
      </c>
      <c r="AD66" s="18"/>
      <c r="AE66" s="28">
        <v>2011</v>
      </c>
      <c r="AF66" s="80" t="s">
        <v>233</v>
      </c>
      <c r="AG66" s="18"/>
      <c r="AH66" s="18"/>
    </row>
    <row r="67" spans="28:34" x14ac:dyDescent="0.25">
      <c r="AB67" s="28">
        <v>2011</v>
      </c>
      <c r="AC67" s="80" t="s">
        <v>359</v>
      </c>
      <c r="AD67" s="18"/>
      <c r="AE67" s="28">
        <v>2011</v>
      </c>
      <c r="AF67" s="80" t="s">
        <v>51</v>
      </c>
      <c r="AG67" s="18"/>
      <c r="AH67" s="18"/>
    </row>
    <row r="68" spans="28:34" x14ac:dyDescent="0.25">
      <c r="AB68" s="28">
        <v>2011</v>
      </c>
      <c r="AC68" s="80" t="s">
        <v>57</v>
      </c>
      <c r="AD68" s="18"/>
      <c r="AE68" s="28">
        <v>2010</v>
      </c>
      <c r="AF68" s="80" t="s">
        <v>228</v>
      </c>
      <c r="AG68" s="18"/>
      <c r="AH68" s="18"/>
    </row>
    <row r="69" spans="28:34" x14ac:dyDescent="0.25">
      <c r="AB69" s="28">
        <v>2010</v>
      </c>
      <c r="AC69" s="80" t="s">
        <v>226</v>
      </c>
      <c r="AD69" s="18"/>
      <c r="AE69" s="28">
        <v>2010</v>
      </c>
      <c r="AF69" s="80" t="s">
        <v>57</v>
      </c>
      <c r="AG69" s="18"/>
      <c r="AH69" s="18"/>
    </row>
    <row r="70" spans="28:34" x14ac:dyDescent="0.25">
      <c r="AB70" s="28">
        <v>2010</v>
      </c>
      <c r="AC70" s="80" t="s">
        <v>227</v>
      </c>
      <c r="AD70" s="18"/>
      <c r="AE70" s="28">
        <v>2010</v>
      </c>
      <c r="AF70" s="80" t="s">
        <v>233</v>
      </c>
      <c r="AG70" s="18"/>
      <c r="AH70" s="18"/>
    </row>
    <row r="71" spans="28:34" x14ac:dyDescent="0.25">
      <c r="AB71" s="28">
        <v>2010</v>
      </c>
      <c r="AC71" s="80" t="s">
        <v>49</v>
      </c>
      <c r="AD71" s="18"/>
      <c r="AE71" s="28">
        <v>2010</v>
      </c>
      <c r="AF71" s="80" t="s">
        <v>155</v>
      </c>
      <c r="AG71" s="18"/>
      <c r="AH71" s="18"/>
    </row>
    <row r="72" spans="28:34" x14ac:dyDescent="0.25">
      <c r="AB72" s="28">
        <v>2010</v>
      </c>
      <c r="AC72" s="80" t="s">
        <v>230</v>
      </c>
      <c r="AD72" s="18"/>
      <c r="AE72" s="28">
        <v>2010</v>
      </c>
      <c r="AF72" s="80" t="s">
        <v>234</v>
      </c>
      <c r="AG72" s="18"/>
      <c r="AH72" s="18"/>
    </row>
    <row r="73" spans="28:34" x14ac:dyDescent="0.25">
      <c r="AB73" s="28">
        <v>2010</v>
      </c>
      <c r="AC73" s="80" t="s">
        <v>262</v>
      </c>
      <c r="AD73" s="18"/>
      <c r="AE73" s="28">
        <v>2010</v>
      </c>
      <c r="AF73" s="80" t="s">
        <v>189</v>
      </c>
      <c r="AG73" s="18"/>
      <c r="AH73" s="18"/>
    </row>
    <row r="74" spans="28:34" x14ac:dyDescent="0.25">
      <c r="AB74" s="28">
        <v>2010</v>
      </c>
      <c r="AC74" s="80" t="s">
        <v>235</v>
      </c>
      <c r="AD74" s="18"/>
      <c r="AE74" s="28">
        <v>2010</v>
      </c>
      <c r="AF74" s="80" t="s">
        <v>108</v>
      </c>
      <c r="AG74" s="18"/>
      <c r="AH74" s="18"/>
    </row>
    <row r="75" spans="28:34" x14ac:dyDescent="0.25">
      <c r="AB75" s="28">
        <v>2009</v>
      </c>
      <c r="AC75" s="80" t="s">
        <v>230</v>
      </c>
      <c r="AD75" s="18"/>
      <c r="AE75" s="28">
        <v>2009</v>
      </c>
      <c r="AF75" s="80" t="s">
        <v>357</v>
      </c>
      <c r="AG75" s="18"/>
      <c r="AH75" s="18"/>
    </row>
    <row r="76" spans="28:34" x14ac:dyDescent="0.25">
      <c r="AB76" s="28">
        <v>2009</v>
      </c>
      <c r="AC76" s="80" t="s">
        <v>358</v>
      </c>
      <c r="AD76" s="18"/>
      <c r="AE76" s="28">
        <v>2009</v>
      </c>
      <c r="AF76" s="80" t="s">
        <v>223</v>
      </c>
      <c r="AG76" s="18"/>
      <c r="AH76" s="18"/>
    </row>
    <row r="77" spans="28:34" x14ac:dyDescent="0.25">
      <c r="AB77" s="28">
        <v>2009</v>
      </c>
      <c r="AC77" s="80" t="s">
        <v>237</v>
      </c>
      <c r="AD77" s="18"/>
      <c r="AE77" s="28">
        <v>2009</v>
      </c>
      <c r="AF77" s="80" t="s">
        <v>234</v>
      </c>
      <c r="AG77" s="18"/>
      <c r="AH77" s="18"/>
    </row>
    <row r="78" spans="28:34" x14ac:dyDescent="0.25">
      <c r="AB78" s="28">
        <v>2009</v>
      </c>
      <c r="AC78" s="80" t="s">
        <v>353</v>
      </c>
      <c r="AD78" s="18"/>
      <c r="AE78" s="28">
        <v>2009</v>
      </c>
      <c r="AF78" s="80" t="s">
        <v>189</v>
      </c>
      <c r="AG78" s="18"/>
      <c r="AH78" s="18"/>
    </row>
    <row r="79" spans="28:34" x14ac:dyDescent="0.25">
      <c r="AB79" s="28">
        <v>2009</v>
      </c>
      <c r="AC79" s="80" t="s">
        <v>233</v>
      </c>
      <c r="AE79" s="28">
        <v>2009</v>
      </c>
      <c r="AF79" s="80" t="s">
        <v>209</v>
      </c>
      <c r="AG79" s="18"/>
      <c r="AH79" s="18"/>
    </row>
    <row r="80" spans="28:34" x14ac:dyDescent="0.25">
      <c r="AB80" s="28">
        <v>2009</v>
      </c>
      <c r="AC80" s="80" t="s">
        <v>359</v>
      </c>
      <c r="AE80" s="28">
        <v>2005</v>
      </c>
      <c r="AF80" s="80" t="s">
        <v>318</v>
      </c>
      <c r="AH80" s="18"/>
    </row>
    <row r="81" spans="28:34" x14ac:dyDescent="0.25">
      <c r="AB81" s="28">
        <v>2009</v>
      </c>
      <c r="AC81" s="80" t="s">
        <v>212</v>
      </c>
      <c r="AE81" s="28">
        <v>2005</v>
      </c>
      <c r="AF81" s="80" t="s">
        <v>110</v>
      </c>
      <c r="AH81" s="18"/>
    </row>
    <row r="82" spans="28:34" x14ac:dyDescent="0.25">
      <c r="AB82" s="28">
        <v>2005</v>
      </c>
      <c r="AC82" s="80" t="s">
        <v>299</v>
      </c>
      <c r="AE82" s="28">
        <v>2005</v>
      </c>
      <c r="AF82" s="80" t="s">
        <v>108</v>
      </c>
      <c r="AH82" s="18"/>
    </row>
    <row r="83" spans="28:34" x14ac:dyDescent="0.25">
      <c r="AB83" s="28">
        <v>2005</v>
      </c>
      <c r="AC83" s="80" t="s">
        <v>298</v>
      </c>
      <c r="AE83" s="28">
        <v>2005</v>
      </c>
      <c r="AF83" s="80" t="s">
        <v>146</v>
      </c>
      <c r="AH83" s="18"/>
    </row>
    <row r="84" spans="28:34" x14ac:dyDescent="0.25">
      <c r="AB84" s="28">
        <v>2005</v>
      </c>
      <c r="AC84" s="80" t="s">
        <v>154</v>
      </c>
      <c r="AE84" s="28">
        <v>2005</v>
      </c>
      <c r="AF84" s="80" t="s">
        <v>52</v>
      </c>
      <c r="AH84" s="18"/>
    </row>
    <row r="85" spans="28:34" x14ac:dyDescent="0.25">
      <c r="AB85" s="28">
        <v>2004</v>
      </c>
      <c r="AC85" s="79" t="s">
        <v>154</v>
      </c>
      <c r="AE85" s="28">
        <v>2005</v>
      </c>
      <c r="AF85" s="80" t="s">
        <v>147</v>
      </c>
      <c r="AG85" s="18"/>
      <c r="AH85" s="18"/>
    </row>
    <row r="86" spans="28:34" x14ac:dyDescent="0.25">
      <c r="AB86" s="28">
        <v>2004</v>
      </c>
      <c r="AC86" s="79" t="s">
        <v>299</v>
      </c>
      <c r="AD86" s="18"/>
      <c r="AE86" s="28">
        <v>2004</v>
      </c>
      <c r="AF86" s="79" t="s">
        <v>1</v>
      </c>
      <c r="AG86" s="18"/>
      <c r="AH86" s="18"/>
    </row>
    <row r="87" spans="28:34" x14ac:dyDescent="0.25">
      <c r="AB87" s="28">
        <v>2004</v>
      </c>
      <c r="AC87" s="79" t="s">
        <v>318</v>
      </c>
      <c r="AD87" s="18"/>
      <c r="AE87" s="28">
        <v>2004</v>
      </c>
      <c r="AF87" s="79" t="s">
        <v>108</v>
      </c>
      <c r="AG87" s="18"/>
      <c r="AH87" s="18"/>
    </row>
    <row r="88" spans="28:34" x14ac:dyDescent="0.25">
      <c r="AB88" s="81">
        <v>2004</v>
      </c>
      <c r="AC88" s="86" t="s">
        <v>82</v>
      </c>
      <c r="AD88" s="18"/>
      <c r="AE88" s="28">
        <v>2004</v>
      </c>
      <c r="AF88" s="79" t="s">
        <v>145</v>
      </c>
      <c r="AG88" s="18"/>
      <c r="AH88" s="18"/>
    </row>
    <row r="89" spans="28:34" x14ac:dyDescent="0.25">
      <c r="AE89" s="28">
        <v>2004</v>
      </c>
      <c r="AF89" s="79" t="s">
        <v>17</v>
      </c>
      <c r="AG89" s="18"/>
      <c r="AH89" s="18"/>
    </row>
    <row r="90" spans="28:34" x14ac:dyDescent="0.25">
      <c r="AC90" s="1">
        <v>85</v>
      </c>
      <c r="AE90" s="81">
        <v>2004</v>
      </c>
      <c r="AF90" s="82" t="s">
        <v>147</v>
      </c>
      <c r="AG90" s="18"/>
      <c r="AH90" s="18"/>
    </row>
    <row r="92" spans="28:34" x14ac:dyDescent="0.25">
      <c r="AF92" s="1">
        <v>87</v>
      </c>
    </row>
  </sheetData>
  <sortState xmlns:xlrd2="http://schemas.microsoft.com/office/spreadsheetml/2017/richdata2" ref="AB4:AC88">
    <sortCondition descending="1" ref="AB4:AB88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1C765B-F9B1-4766-B09C-CAD333DE5F64}">
  <dimension ref="B6:H672"/>
  <sheetViews>
    <sheetView showGridLines="0" topLeftCell="A639" zoomScaleNormal="100" workbookViewId="0">
      <selection activeCell="H672" sqref="H672"/>
    </sheetView>
  </sheetViews>
  <sheetFormatPr defaultRowHeight="15" x14ac:dyDescent="0.25"/>
  <cols>
    <col min="2" max="2" width="21" customWidth="1"/>
    <col min="4" max="4" width="21" customWidth="1"/>
  </cols>
  <sheetData>
    <row r="6" spans="2:8" x14ac:dyDescent="0.25">
      <c r="B6" s="1" t="s">
        <v>323</v>
      </c>
      <c r="C6" s="1">
        <v>3</v>
      </c>
      <c r="D6" s="1" t="s">
        <v>52</v>
      </c>
      <c r="E6" s="1">
        <v>4</v>
      </c>
      <c r="F6" s="1">
        <v>2014</v>
      </c>
      <c r="H6" s="1">
        <v>1</v>
      </c>
    </row>
    <row r="7" spans="2:8" x14ac:dyDescent="0.25">
      <c r="B7" s="1" t="s">
        <v>323</v>
      </c>
      <c r="C7" s="1">
        <v>4</v>
      </c>
      <c r="D7" s="1" t="s">
        <v>151</v>
      </c>
      <c r="E7" s="1">
        <v>0</v>
      </c>
      <c r="F7" s="1">
        <v>2014</v>
      </c>
      <c r="H7" s="1">
        <v>2</v>
      </c>
    </row>
    <row r="8" spans="2:8" x14ac:dyDescent="0.25">
      <c r="B8" s="18" t="s">
        <v>429</v>
      </c>
      <c r="C8" s="18">
        <v>3</v>
      </c>
      <c r="D8" s="18" t="s">
        <v>147</v>
      </c>
      <c r="E8" s="18">
        <v>2</v>
      </c>
      <c r="F8" s="1">
        <v>2005</v>
      </c>
      <c r="H8" s="18">
        <v>3</v>
      </c>
    </row>
    <row r="9" spans="2:8" x14ac:dyDescent="0.25">
      <c r="B9" s="18" t="s">
        <v>298</v>
      </c>
      <c r="C9" s="18">
        <v>2</v>
      </c>
      <c r="D9" s="18" t="s">
        <v>23</v>
      </c>
      <c r="E9" s="18">
        <v>1</v>
      </c>
      <c r="F9" s="1">
        <v>2005</v>
      </c>
      <c r="H9" s="1">
        <v>4</v>
      </c>
    </row>
    <row r="10" spans="2:8" x14ac:dyDescent="0.25">
      <c r="B10" s="1" t="s">
        <v>149</v>
      </c>
      <c r="C10" s="1">
        <v>1</v>
      </c>
      <c r="D10" s="1" t="s">
        <v>51</v>
      </c>
      <c r="E10" s="1">
        <v>11</v>
      </c>
      <c r="F10" s="1">
        <v>2018</v>
      </c>
      <c r="H10" s="1">
        <v>5</v>
      </c>
    </row>
    <row r="11" spans="2:8" x14ac:dyDescent="0.25">
      <c r="B11" s="1" t="s">
        <v>149</v>
      </c>
      <c r="C11" s="1">
        <v>3</v>
      </c>
      <c r="D11" s="1" t="s">
        <v>145</v>
      </c>
      <c r="E11" s="1">
        <v>10</v>
      </c>
      <c r="F11" s="1">
        <v>2017</v>
      </c>
      <c r="H11" s="18">
        <v>6</v>
      </c>
    </row>
    <row r="12" spans="2:8" x14ac:dyDescent="0.25">
      <c r="B12" s="1" t="s">
        <v>149</v>
      </c>
      <c r="C12" s="1">
        <v>6</v>
      </c>
      <c r="D12" s="1" t="s">
        <v>23</v>
      </c>
      <c r="E12" s="1">
        <v>3</v>
      </c>
      <c r="F12" s="1">
        <v>2016</v>
      </c>
      <c r="H12" s="1">
        <v>7</v>
      </c>
    </row>
    <row r="13" spans="2:8" x14ac:dyDescent="0.25">
      <c r="B13" s="1" t="s">
        <v>149</v>
      </c>
      <c r="C13" s="1">
        <v>5</v>
      </c>
      <c r="D13" s="1" t="s">
        <v>52</v>
      </c>
      <c r="E13" s="1">
        <v>8</v>
      </c>
      <c r="F13" s="1">
        <v>2016</v>
      </c>
      <c r="H13" s="1">
        <v>8</v>
      </c>
    </row>
    <row r="14" spans="2:8" x14ac:dyDescent="0.25">
      <c r="B14" s="1" t="s">
        <v>149</v>
      </c>
      <c r="C14" s="1">
        <v>3</v>
      </c>
      <c r="D14" s="1" t="s">
        <v>58</v>
      </c>
      <c r="E14" s="1">
        <v>2</v>
      </c>
      <c r="F14" s="1">
        <v>2016</v>
      </c>
      <c r="H14" s="18">
        <v>9</v>
      </c>
    </row>
    <row r="15" spans="2:8" x14ac:dyDescent="0.25">
      <c r="B15" s="1" t="s">
        <v>149</v>
      </c>
      <c r="C15" s="1">
        <v>1</v>
      </c>
      <c r="D15" s="1" t="s">
        <v>153</v>
      </c>
      <c r="E15" s="1">
        <v>4</v>
      </c>
      <c r="F15" s="1">
        <v>2015</v>
      </c>
      <c r="H15" s="1">
        <v>10</v>
      </c>
    </row>
    <row r="16" spans="2:8" x14ac:dyDescent="0.25">
      <c r="B16" s="1" t="s">
        <v>149</v>
      </c>
      <c r="C16" s="1">
        <v>14</v>
      </c>
      <c r="D16" s="1" t="s">
        <v>320</v>
      </c>
      <c r="E16" s="1">
        <v>11</v>
      </c>
      <c r="F16" s="1">
        <v>2014</v>
      </c>
      <c r="H16" s="1">
        <v>11</v>
      </c>
    </row>
    <row r="17" spans="2:8" s="1" customFormat="1" x14ac:dyDescent="0.25">
      <c r="B17" s="1" t="s">
        <v>149</v>
      </c>
      <c r="C17" s="1">
        <v>4</v>
      </c>
      <c r="D17" s="1" t="s">
        <v>150</v>
      </c>
      <c r="E17" s="1">
        <v>5</v>
      </c>
      <c r="F17" s="1">
        <v>2014</v>
      </c>
      <c r="H17" s="18">
        <v>12</v>
      </c>
    </row>
    <row r="18" spans="2:8" s="1" customFormat="1" x14ac:dyDescent="0.25">
      <c r="B18" s="1" t="s">
        <v>149</v>
      </c>
      <c r="C18" s="1">
        <v>1</v>
      </c>
      <c r="D18" s="1" t="s">
        <v>268</v>
      </c>
      <c r="E18" s="1">
        <v>0</v>
      </c>
      <c r="F18" s="1">
        <v>2014</v>
      </c>
      <c r="H18" s="1">
        <v>13</v>
      </c>
    </row>
    <row r="19" spans="2:8" s="1" customFormat="1" x14ac:dyDescent="0.25">
      <c r="B19" s="1" t="s">
        <v>149</v>
      </c>
      <c r="C19" s="1">
        <v>2</v>
      </c>
      <c r="D19" s="18" t="s">
        <v>110</v>
      </c>
      <c r="E19" s="1">
        <v>1</v>
      </c>
      <c r="F19" s="1">
        <v>2013</v>
      </c>
      <c r="H19" s="1">
        <v>14</v>
      </c>
    </row>
    <row r="20" spans="2:8" s="1" customFormat="1" x14ac:dyDescent="0.25">
      <c r="B20" s="1" t="s">
        <v>149</v>
      </c>
      <c r="C20" s="1">
        <v>3</v>
      </c>
      <c r="D20" s="1" t="s">
        <v>150</v>
      </c>
      <c r="E20" s="1">
        <v>6</v>
      </c>
      <c r="F20" s="1">
        <v>2013</v>
      </c>
      <c r="H20" s="18">
        <v>15</v>
      </c>
    </row>
    <row r="21" spans="2:8" s="1" customFormat="1" x14ac:dyDescent="0.25">
      <c r="B21" s="1" t="s">
        <v>49</v>
      </c>
      <c r="C21" s="1">
        <v>2</v>
      </c>
      <c r="D21" s="1" t="s">
        <v>51</v>
      </c>
      <c r="E21" s="1">
        <v>4</v>
      </c>
      <c r="F21" s="1">
        <v>2024</v>
      </c>
      <c r="H21" s="1">
        <v>16</v>
      </c>
    </row>
    <row r="22" spans="2:8" s="1" customFormat="1" x14ac:dyDescent="0.25">
      <c r="B22" s="1" t="s">
        <v>49</v>
      </c>
      <c r="C22" s="1">
        <v>4</v>
      </c>
      <c r="D22" s="1" t="s">
        <v>145</v>
      </c>
      <c r="E22" s="1">
        <v>9</v>
      </c>
      <c r="F22" s="1">
        <v>2024</v>
      </c>
      <c r="H22" s="1">
        <v>17</v>
      </c>
    </row>
    <row r="23" spans="2:8" s="1" customFormat="1" x14ac:dyDescent="0.25">
      <c r="B23" s="1" t="s">
        <v>49</v>
      </c>
      <c r="C23" s="18">
        <v>3</v>
      </c>
      <c r="D23" s="1" t="s">
        <v>153</v>
      </c>
      <c r="E23" s="1">
        <v>4</v>
      </c>
      <c r="F23" s="1">
        <v>2023</v>
      </c>
      <c r="H23" s="18">
        <v>18</v>
      </c>
    </row>
    <row r="24" spans="2:8" s="1" customFormat="1" x14ac:dyDescent="0.25">
      <c r="B24" s="1" t="s">
        <v>49</v>
      </c>
      <c r="C24" s="1">
        <v>0</v>
      </c>
      <c r="D24" s="18" t="s">
        <v>146</v>
      </c>
      <c r="E24" s="1">
        <v>4</v>
      </c>
      <c r="F24" s="1">
        <v>2023</v>
      </c>
      <c r="H24" s="1">
        <v>19</v>
      </c>
    </row>
    <row r="25" spans="2:8" s="1" customFormat="1" x14ac:dyDescent="0.25">
      <c r="B25" s="1" t="s">
        <v>49</v>
      </c>
      <c r="C25" s="1">
        <v>5</v>
      </c>
      <c r="D25" s="1" t="s">
        <v>152</v>
      </c>
      <c r="E25" s="1">
        <v>4</v>
      </c>
      <c r="F25" s="1">
        <v>2022</v>
      </c>
      <c r="H25" s="1">
        <v>20</v>
      </c>
    </row>
    <row r="26" spans="2:8" s="1" customFormat="1" x14ac:dyDescent="0.25">
      <c r="B26" s="1" t="s">
        <v>49</v>
      </c>
      <c r="C26" s="1">
        <v>4</v>
      </c>
      <c r="D26" s="1" t="s">
        <v>17</v>
      </c>
      <c r="E26" s="1">
        <v>0</v>
      </c>
      <c r="F26" s="1">
        <v>2019</v>
      </c>
      <c r="H26" s="18">
        <v>21</v>
      </c>
    </row>
    <row r="27" spans="2:8" s="1" customFormat="1" x14ac:dyDescent="0.25">
      <c r="B27" s="1" t="s">
        <v>49</v>
      </c>
      <c r="C27" s="1">
        <v>2</v>
      </c>
      <c r="D27" s="18" t="s">
        <v>110</v>
      </c>
      <c r="E27" s="1">
        <v>10</v>
      </c>
      <c r="F27" s="1">
        <v>2019</v>
      </c>
      <c r="H27" s="1">
        <v>22</v>
      </c>
    </row>
    <row r="28" spans="2:8" s="1" customFormat="1" x14ac:dyDescent="0.25">
      <c r="B28" s="1" t="s">
        <v>49</v>
      </c>
      <c r="C28" s="1">
        <v>7</v>
      </c>
      <c r="D28" s="1" t="s">
        <v>320</v>
      </c>
      <c r="E28" s="1">
        <v>5</v>
      </c>
      <c r="F28" s="1">
        <v>2019</v>
      </c>
      <c r="H28" s="1">
        <v>23</v>
      </c>
    </row>
    <row r="29" spans="2:8" x14ac:dyDescent="0.25">
      <c r="B29" s="1" t="s">
        <v>49</v>
      </c>
      <c r="C29" s="1">
        <v>0</v>
      </c>
      <c r="D29" s="1" t="s">
        <v>147</v>
      </c>
      <c r="E29" s="1">
        <v>6</v>
      </c>
      <c r="F29" s="1">
        <v>2017</v>
      </c>
      <c r="H29" s="18">
        <v>24</v>
      </c>
    </row>
    <row r="30" spans="2:8" x14ac:dyDescent="0.25">
      <c r="B30" s="1" t="s">
        <v>49</v>
      </c>
      <c r="C30" s="1">
        <v>2</v>
      </c>
      <c r="D30" s="1" t="s">
        <v>108</v>
      </c>
      <c r="E30" s="1">
        <v>5</v>
      </c>
      <c r="F30" s="1">
        <v>2017</v>
      </c>
      <c r="H30" s="1">
        <v>25</v>
      </c>
    </row>
    <row r="31" spans="2:8" x14ac:dyDescent="0.25">
      <c r="B31" s="1" t="s">
        <v>49</v>
      </c>
      <c r="C31" s="1">
        <v>3</v>
      </c>
      <c r="D31" s="1" t="s">
        <v>52</v>
      </c>
      <c r="E31" s="1">
        <v>13</v>
      </c>
      <c r="F31" s="1">
        <v>2016</v>
      </c>
      <c r="H31" s="1">
        <v>26</v>
      </c>
    </row>
    <row r="32" spans="2:8" x14ac:dyDescent="0.25">
      <c r="B32" s="1" t="s">
        <v>49</v>
      </c>
      <c r="C32" s="1">
        <v>7</v>
      </c>
      <c r="D32" s="1" t="s">
        <v>146</v>
      </c>
      <c r="E32" s="1">
        <v>6</v>
      </c>
      <c r="F32" s="1">
        <v>2016</v>
      </c>
      <c r="H32" s="18">
        <v>27</v>
      </c>
    </row>
    <row r="33" spans="2:8" x14ac:dyDescent="0.25">
      <c r="B33" s="1" t="s">
        <v>49</v>
      </c>
      <c r="C33" s="1">
        <v>0</v>
      </c>
      <c r="D33" s="1" t="s">
        <v>321</v>
      </c>
      <c r="E33" s="1">
        <v>9</v>
      </c>
      <c r="F33" s="1">
        <v>2015</v>
      </c>
      <c r="H33" s="1">
        <v>28</v>
      </c>
    </row>
    <row r="34" spans="2:8" x14ac:dyDescent="0.25">
      <c r="B34" s="1" t="s">
        <v>49</v>
      </c>
      <c r="C34" s="1">
        <v>3</v>
      </c>
      <c r="D34" s="1" t="s">
        <v>145</v>
      </c>
      <c r="E34" s="1">
        <v>10</v>
      </c>
      <c r="F34" s="1">
        <v>2014</v>
      </c>
      <c r="H34" s="1">
        <v>29</v>
      </c>
    </row>
    <row r="35" spans="2:8" x14ac:dyDescent="0.25">
      <c r="B35" s="1" t="s">
        <v>49</v>
      </c>
      <c r="C35" s="1">
        <v>12</v>
      </c>
      <c r="D35" s="1" t="s">
        <v>198</v>
      </c>
      <c r="E35" s="1">
        <v>4</v>
      </c>
      <c r="F35" s="1">
        <v>2014</v>
      </c>
      <c r="H35" s="18">
        <v>30</v>
      </c>
    </row>
    <row r="36" spans="2:8" x14ac:dyDescent="0.25">
      <c r="B36" s="1" t="s">
        <v>49</v>
      </c>
      <c r="C36" s="1">
        <v>2</v>
      </c>
      <c r="D36" s="1" t="s">
        <v>321</v>
      </c>
      <c r="E36" s="1">
        <v>6</v>
      </c>
      <c r="F36" s="1">
        <v>2013</v>
      </c>
      <c r="H36" s="1">
        <v>31</v>
      </c>
    </row>
    <row r="37" spans="2:8" x14ac:dyDescent="0.25">
      <c r="B37" s="1" t="s">
        <v>49</v>
      </c>
      <c r="C37" s="1">
        <v>3</v>
      </c>
      <c r="D37" s="1" t="s">
        <v>58</v>
      </c>
      <c r="E37" s="1">
        <v>9</v>
      </c>
      <c r="F37" s="1">
        <v>2013</v>
      </c>
      <c r="H37" s="1">
        <v>32</v>
      </c>
    </row>
    <row r="38" spans="2:8" x14ac:dyDescent="0.25">
      <c r="B38" s="1" t="s">
        <v>49</v>
      </c>
      <c r="C38" s="1">
        <v>5</v>
      </c>
      <c r="D38" s="18" t="s">
        <v>152</v>
      </c>
      <c r="E38" s="1">
        <v>3</v>
      </c>
      <c r="F38" s="1">
        <v>2012</v>
      </c>
      <c r="H38" s="18">
        <v>33</v>
      </c>
    </row>
    <row r="39" spans="2:8" x14ac:dyDescent="0.25">
      <c r="B39" s="1" t="s">
        <v>49</v>
      </c>
      <c r="C39" s="1">
        <v>1</v>
      </c>
      <c r="D39" s="1" t="s">
        <v>235</v>
      </c>
      <c r="E39" s="1">
        <v>11</v>
      </c>
      <c r="F39" s="1">
        <v>2011</v>
      </c>
      <c r="H39" s="1">
        <v>34</v>
      </c>
    </row>
    <row r="40" spans="2:8" x14ac:dyDescent="0.25">
      <c r="B40" s="1" t="s">
        <v>49</v>
      </c>
      <c r="C40" s="1">
        <v>5</v>
      </c>
      <c r="D40" s="1" t="s">
        <v>198</v>
      </c>
      <c r="E40" s="1">
        <v>6</v>
      </c>
      <c r="F40" s="1">
        <v>2011</v>
      </c>
      <c r="H40" s="1">
        <v>35</v>
      </c>
    </row>
    <row r="41" spans="2:8" x14ac:dyDescent="0.25">
      <c r="B41" s="1" t="s">
        <v>49</v>
      </c>
      <c r="C41" s="1">
        <v>6</v>
      </c>
      <c r="D41" s="1" t="s">
        <v>148</v>
      </c>
      <c r="E41" s="1">
        <v>2</v>
      </c>
      <c r="F41" s="1">
        <v>2010</v>
      </c>
      <c r="H41" s="18">
        <v>36</v>
      </c>
    </row>
    <row r="42" spans="2:8" x14ac:dyDescent="0.25">
      <c r="B42" s="1" t="s">
        <v>49</v>
      </c>
      <c r="C42" s="1">
        <v>1</v>
      </c>
      <c r="D42" s="1" t="s">
        <v>23</v>
      </c>
      <c r="E42" s="1">
        <v>3</v>
      </c>
      <c r="F42" s="1">
        <v>2009</v>
      </c>
      <c r="H42" s="1">
        <v>37</v>
      </c>
    </row>
    <row r="43" spans="2:8" x14ac:dyDescent="0.25">
      <c r="B43" s="1" t="s">
        <v>49</v>
      </c>
      <c r="C43" s="1">
        <v>14</v>
      </c>
      <c r="D43" s="1" t="s">
        <v>211</v>
      </c>
      <c r="E43" s="1">
        <v>2</v>
      </c>
      <c r="F43" s="1">
        <v>2009</v>
      </c>
      <c r="H43" s="1">
        <v>38</v>
      </c>
    </row>
    <row r="44" spans="2:8" x14ac:dyDescent="0.25">
      <c r="B44" s="1" t="s">
        <v>49</v>
      </c>
      <c r="C44" s="1">
        <v>2</v>
      </c>
      <c r="D44" s="1" t="s">
        <v>100</v>
      </c>
      <c r="E44" s="1">
        <v>6</v>
      </c>
      <c r="F44" s="1">
        <v>2009</v>
      </c>
      <c r="H44" s="18">
        <v>39</v>
      </c>
    </row>
    <row r="45" spans="2:8" x14ac:dyDescent="0.25">
      <c r="B45" s="1" t="s">
        <v>49</v>
      </c>
      <c r="C45" s="1">
        <v>12</v>
      </c>
      <c r="D45" s="1" t="s">
        <v>212</v>
      </c>
      <c r="E45" s="1">
        <v>5</v>
      </c>
      <c r="F45" s="1">
        <v>2009</v>
      </c>
      <c r="H45" s="1">
        <v>40</v>
      </c>
    </row>
    <row r="46" spans="2:8" x14ac:dyDescent="0.25">
      <c r="B46" s="18" t="s">
        <v>146</v>
      </c>
      <c r="C46" s="1">
        <v>0</v>
      </c>
      <c r="D46" s="1" t="s">
        <v>51</v>
      </c>
      <c r="E46" s="1">
        <v>3</v>
      </c>
      <c r="F46" s="1">
        <v>2024</v>
      </c>
      <c r="H46" s="1">
        <v>41</v>
      </c>
    </row>
    <row r="47" spans="2:8" x14ac:dyDescent="0.25">
      <c r="B47" s="18" t="s">
        <v>146</v>
      </c>
      <c r="C47" s="18">
        <v>6</v>
      </c>
      <c r="D47" s="18" t="s">
        <v>163</v>
      </c>
      <c r="E47" s="1">
        <v>5</v>
      </c>
      <c r="F47" s="1">
        <v>2024</v>
      </c>
      <c r="H47" s="18">
        <v>42</v>
      </c>
    </row>
    <row r="48" spans="2:8" x14ac:dyDescent="0.25">
      <c r="B48" s="18" t="s">
        <v>146</v>
      </c>
      <c r="C48" s="18">
        <v>1</v>
      </c>
      <c r="D48" s="1" t="s">
        <v>81</v>
      </c>
      <c r="E48" s="1">
        <v>10</v>
      </c>
      <c r="F48" s="1">
        <v>2023</v>
      </c>
      <c r="H48" s="1">
        <v>43</v>
      </c>
    </row>
    <row r="49" spans="2:8" x14ac:dyDescent="0.25">
      <c r="B49" s="1" t="s">
        <v>146</v>
      </c>
      <c r="C49" s="1">
        <v>0</v>
      </c>
      <c r="D49" s="1" t="s">
        <v>23</v>
      </c>
      <c r="E49" s="1">
        <v>13</v>
      </c>
      <c r="F49" s="1">
        <v>2022</v>
      </c>
      <c r="H49" s="1">
        <v>44</v>
      </c>
    </row>
    <row r="50" spans="2:8" x14ac:dyDescent="0.25">
      <c r="B50" s="1" t="s">
        <v>146</v>
      </c>
      <c r="C50" s="1">
        <v>3</v>
      </c>
      <c r="D50" s="1" t="s">
        <v>57</v>
      </c>
      <c r="E50" s="1">
        <v>2</v>
      </c>
      <c r="F50" s="1">
        <v>2022</v>
      </c>
      <c r="H50" s="18">
        <v>45</v>
      </c>
    </row>
    <row r="51" spans="2:8" x14ac:dyDescent="0.25">
      <c r="B51" s="1" t="s">
        <v>146</v>
      </c>
      <c r="C51" s="1">
        <v>1</v>
      </c>
      <c r="D51" s="1" t="s">
        <v>58</v>
      </c>
      <c r="E51" s="1">
        <v>6</v>
      </c>
      <c r="F51" s="1">
        <v>2019</v>
      </c>
      <c r="H51" s="1">
        <v>46</v>
      </c>
    </row>
    <row r="52" spans="2:8" x14ac:dyDescent="0.25">
      <c r="B52" s="1" t="s">
        <v>146</v>
      </c>
      <c r="C52" s="1">
        <v>3</v>
      </c>
      <c r="D52" s="1" t="s">
        <v>150</v>
      </c>
      <c r="E52" s="1">
        <v>0</v>
      </c>
      <c r="F52" s="1">
        <v>2019</v>
      </c>
      <c r="H52" s="1">
        <v>47</v>
      </c>
    </row>
    <row r="53" spans="2:8" x14ac:dyDescent="0.25">
      <c r="B53" s="1" t="s">
        <v>146</v>
      </c>
      <c r="C53" s="1">
        <v>7</v>
      </c>
      <c r="D53" s="2" t="s">
        <v>108</v>
      </c>
      <c r="E53" s="1">
        <v>10</v>
      </c>
      <c r="F53" s="1">
        <v>2018</v>
      </c>
      <c r="H53" s="18">
        <v>48</v>
      </c>
    </row>
    <row r="54" spans="2:8" x14ac:dyDescent="0.25">
      <c r="B54" s="18" t="s">
        <v>146</v>
      </c>
      <c r="C54" s="1">
        <v>1</v>
      </c>
      <c r="D54" s="1" t="s">
        <v>52</v>
      </c>
      <c r="E54" s="1">
        <v>2</v>
      </c>
      <c r="F54" s="1">
        <v>2017</v>
      </c>
      <c r="H54" s="1">
        <v>49</v>
      </c>
    </row>
    <row r="55" spans="2:8" x14ac:dyDescent="0.25">
      <c r="B55" s="18" t="s">
        <v>146</v>
      </c>
      <c r="C55" s="1">
        <v>3</v>
      </c>
      <c r="D55" s="18" t="s">
        <v>152</v>
      </c>
      <c r="E55" s="1">
        <v>4</v>
      </c>
      <c r="F55" s="1">
        <v>2017</v>
      </c>
      <c r="H55" s="1">
        <v>50</v>
      </c>
    </row>
    <row r="56" spans="2:8" x14ac:dyDescent="0.25">
      <c r="B56" s="18" t="s">
        <v>146</v>
      </c>
      <c r="C56" s="1">
        <v>7</v>
      </c>
      <c r="D56" s="1" t="s">
        <v>151</v>
      </c>
      <c r="E56" s="1">
        <v>2</v>
      </c>
      <c r="F56" s="1">
        <v>2016</v>
      </c>
      <c r="H56" s="18">
        <v>51</v>
      </c>
    </row>
    <row r="57" spans="2:8" x14ac:dyDescent="0.25">
      <c r="B57" s="18" t="s">
        <v>146</v>
      </c>
      <c r="C57" s="1">
        <v>0</v>
      </c>
      <c r="D57" s="1" t="s">
        <v>23</v>
      </c>
      <c r="E57" s="1">
        <v>8</v>
      </c>
      <c r="F57" s="1">
        <v>2015</v>
      </c>
      <c r="H57" s="1">
        <v>52</v>
      </c>
    </row>
    <row r="58" spans="2:8" x14ac:dyDescent="0.25">
      <c r="B58" s="1" t="s">
        <v>146</v>
      </c>
      <c r="C58" s="1">
        <v>8</v>
      </c>
      <c r="D58" s="1" t="s">
        <v>57</v>
      </c>
      <c r="E58" s="1">
        <v>7</v>
      </c>
      <c r="F58" s="1">
        <v>2015</v>
      </c>
      <c r="H58" s="1">
        <v>53</v>
      </c>
    </row>
    <row r="59" spans="2:8" x14ac:dyDescent="0.25">
      <c r="B59" s="1" t="s">
        <v>146</v>
      </c>
      <c r="C59" s="1">
        <v>7</v>
      </c>
      <c r="D59" s="1" t="s">
        <v>58</v>
      </c>
      <c r="E59" s="1">
        <v>5</v>
      </c>
      <c r="F59" s="1">
        <v>2015</v>
      </c>
      <c r="H59" s="18">
        <v>54</v>
      </c>
    </row>
    <row r="60" spans="2:8" x14ac:dyDescent="0.25">
      <c r="B60" s="18" t="s">
        <v>146</v>
      </c>
      <c r="C60" s="1">
        <v>2</v>
      </c>
      <c r="D60" s="1" t="s">
        <v>175</v>
      </c>
      <c r="E60" s="1">
        <v>8</v>
      </c>
      <c r="F60" s="1">
        <v>2014</v>
      </c>
      <c r="H60" s="1">
        <v>55</v>
      </c>
    </row>
    <row r="61" spans="2:8" x14ac:dyDescent="0.25">
      <c r="B61" s="18" t="s">
        <v>146</v>
      </c>
      <c r="C61" s="1">
        <v>2</v>
      </c>
      <c r="D61" s="1" t="s">
        <v>81</v>
      </c>
      <c r="E61" s="1">
        <v>1</v>
      </c>
      <c r="F61" s="1">
        <v>2014</v>
      </c>
      <c r="H61" s="1">
        <v>56</v>
      </c>
    </row>
    <row r="62" spans="2:8" x14ac:dyDescent="0.25">
      <c r="B62" s="1" t="s">
        <v>146</v>
      </c>
      <c r="C62" s="1">
        <v>4</v>
      </c>
      <c r="D62" s="1" t="s">
        <v>110</v>
      </c>
      <c r="E62" s="1">
        <v>3</v>
      </c>
      <c r="F62" s="1">
        <v>2011</v>
      </c>
      <c r="H62" s="18">
        <v>57</v>
      </c>
    </row>
    <row r="63" spans="2:8" x14ac:dyDescent="0.25">
      <c r="B63" s="18" t="s">
        <v>146</v>
      </c>
      <c r="C63" s="1">
        <v>4</v>
      </c>
      <c r="D63" s="1" t="s">
        <v>51</v>
      </c>
      <c r="E63" s="1">
        <v>2</v>
      </c>
      <c r="F63" s="1">
        <v>2011</v>
      </c>
      <c r="H63" s="1">
        <v>58</v>
      </c>
    </row>
    <row r="64" spans="2:8" x14ac:dyDescent="0.25">
      <c r="B64" s="1" t="s">
        <v>146</v>
      </c>
      <c r="C64" s="1">
        <v>1</v>
      </c>
      <c r="D64" s="1" t="s">
        <v>212</v>
      </c>
      <c r="E64" s="1">
        <v>8</v>
      </c>
      <c r="F64" s="1">
        <v>2011</v>
      </c>
      <c r="H64" s="1">
        <v>59</v>
      </c>
    </row>
    <row r="65" spans="2:8" x14ac:dyDescent="0.25">
      <c r="B65" s="1" t="s">
        <v>146</v>
      </c>
      <c r="C65" s="1">
        <v>4</v>
      </c>
      <c r="D65" s="1" t="s">
        <v>81</v>
      </c>
      <c r="E65" s="1">
        <v>5</v>
      </c>
      <c r="F65" s="1">
        <v>2011</v>
      </c>
      <c r="H65" s="18">
        <v>60</v>
      </c>
    </row>
    <row r="66" spans="2:8" x14ac:dyDescent="0.25">
      <c r="B66" s="18" t="s">
        <v>146</v>
      </c>
      <c r="C66" s="1">
        <v>6</v>
      </c>
      <c r="D66" s="1" t="s">
        <v>110</v>
      </c>
      <c r="E66" s="1">
        <v>7</v>
      </c>
      <c r="F66" s="1">
        <v>2010</v>
      </c>
      <c r="H66" s="1">
        <v>61</v>
      </c>
    </row>
    <row r="67" spans="2:8" x14ac:dyDescent="0.25">
      <c r="B67" s="1" t="s">
        <v>146</v>
      </c>
      <c r="C67" s="1">
        <v>1</v>
      </c>
      <c r="D67" s="1" t="s">
        <v>81</v>
      </c>
      <c r="E67" s="1">
        <v>3</v>
      </c>
      <c r="F67" s="1">
        <v>2010</v>
      </c>
      <c r="H67" s="1">
        <v>62</v>
      </c>
    </row>
    <row r="68" spans="2:8" x14ac:dyDescent="0.25">
      <c r="B68" s="18" t="s">
        <v>146</v>
      </c>
      <c r="C68" s="1">
        <v>5</v>
      </c>
      <c r="D68" s="1" t="s">
        <v>23</v>
      </c>
      <c r="E68" s="1">
        <v>9</v>
      </c>
      <c r="F68" s="1">
        <v>2009</v>
      </c>
      <c r="H68" s="18">
        <v>63</v>
      </c>
    </row>
    <row r="69" spans="2:8" x14ac:dyDescent="0.25">
      <c r="B69" s="18" t="s">
        <v>146</v>
      </c>
      <c r="C69" s="1">
        <v>1</v>
      </c>
      <c r="D69" s="18" t="s">
        <v>110</v>
      </c>
      <c r="E69" s="1">
        <v>5</v>
      </c>
      <c r="F69" s="1">
        <v>2009</v>
      </c>
      <c r="H69" s="1">
        <v>64</v>
      </c>
    </row>
    <row r="70" spans="2:8" x14ac:dyDescent="0.25">
      <c r="B70" s="18" t="s">
        <v>146</v>
      </c>
      <c r="C70" s="18">
        <v>2</v>
      </c>
      <c r="D70" s="18" t="s">
        <v>320</v>
      </c>
      <c r="E70" s="18">
        <v>1</v>
      </c>
      <c r="F70" s="1">
        <v>2004</v>
      </c>
      <c r="H70" s="1">
        <v>65</v>
      </c>
    </row>
    <row r="71" spans="2:8" x14ac:dyDescent="0.25">
      <c r="B71" s="18" t="s">
        <v>146</v>
      </c>
      <c r="C71" s="18">
        <v>4</v>
      </c>
      <c r="D71" s="18" t="s">
        <v>145</v>
      </c>
      <c r="E71" s="18">
        <v>1</v>
      </c>
      <c r="F71" s="1">
        <v>2004</v>
      </c>
      <c r="H71" s="18">
        <v>66</v>
      </c>
    </row>
    <row r="72" spans="2:8" x14ac:dyDescent="0.25">
      <c r="B72" s="18" t="s">
        <v>167</v>
      </c>
      <c r="C72" s="18">
        <v>7</v>
      </c>
      <c r="D72" s="18" t="s">
        <v>152</v>
      </c>
      <c r="E72" s="1">
        <v>9</v>
      </c>
      <c r="F72" s="1">
        <v>2023</v>
      </c>
      <c r="H72" s="1">
        <v>67</v>
      </c>
    </row>
    <row r="73" spans="2:8" x14ac:dyDescent="0.25">
      <c r="B73" s="18" t="s">
        <v>167</v>
      </c>
      <c r="C73" s="18">
        <v>4</v>
      </c>
      <c r="D73" s="18" t="s">
        <v>297</v>
      </c>
      <c r="E73" s="18">
        <v>2</v>
      </c>
      <c r="F73" s="1">
        <v>2004</v>
      </c>
      <c r="H73" s="1">
        <v>68</v>
      </c>
    </row>
    <row r="74" spans="2:8" x14ac:dyDescent="0.25">
      <c r="B74" s="18" t="s">
        <v>167</v>
      </c>
      <c r="C74" s="18">
        <v>5</v>
      </c>
      <c r="D74" s="18" t="s">
        <v>147</v>
      </c>
      <c r="E74" s="18">
        <v>0</v>
      </c>
      <c r="F74" s="1">
        <v>2004</v>
      </c>
      <c r="H74" s="18">
        <v>69</v>
      </c>
    </row>
    <row r="75" spans="2:8" x14ac:dyDescent="0.25">
      <c r="B75" s="18" t="s">
        <v>167</v>
      </c>
      <c r="C75" s="18">
        <v>11</v>
      </c>
      <c r="D75" s="18" t="s">
        <v>108</v>
      </c>
      <c r="E75" s="18">
        <v>1</v>
      </c>
      <c r="F75" s="1">
        <v>2004</v>
      </c>
      <c r="H75" s="1">
        <v>70</v>
      </c>
    </row>
    <row r="76" spans="2:8" x14ac:dyDescent="0.25">
      <c r="B76" s="18" t="s">
        <v>167</v>
      </c>
      <c r="C76" s="18">
        <v>8</v>
      </c>
      <c r="D76" s="18" t="s">
        <v>146</v>
      </c>
      <c r="E76" s="18">
        <v>2</v>
      </c>
      <c r="F76" s="1">
        <v>2004</v>
      </c>
      <c r="H76" s="1">
        <v>71</v>
      </c>
    </row>
    <row r="77" spans="2:8" x14ac:dyDescent="0.25">
      <c r="B77" s="1" t="s">
        <v>150</v>
      </c>
      <c r="C77" s="18">
        <v>4</v>
      </c>
      <c r="D77" s="1" t="s">
        <v>146</v>
      </c>
      <c r="E77" s="1">
        <v>5</v>
      </c>
      <c r="F77" s="1">
        <v>2024</v>
      </c>
      <c r="H77" s="18">
        <v>72</v>
      </c>
    </row>
    <row r="78" spans="2:8" x14ac:dyDescent="0.25">
      <c r="B78" s="18" t="s">
        <v>150</v>
      </c>
      <c r="C78" s="18">
        <v>4</v>
      </c>
      <c r="D78" s="18" t="s">
        <v>51</v>
      </c>
      <c r="E78" s="1">
        <v>5</v>
      </c>
      <c r="F78" s="1">
        <v>2023</v>
      </c>
      <c r="H78" s="1">
        <v>73</v>
      </c>
    </row>
    <row r="79" spans="2:8" x14ac:dyDescent="0.25">
      <c r="B79" s="18" t="s">
        <v>150</v>
      </c>
      <c r="C79" s="1">
        <v>9</v>
      </c>
      <c r="D79" s="1" t="s">
        <v>17</v>
      </c>
      <c r="E79" s="1">
        <v>5</v>
      </c>
      <c r="F79" s="1">
        <v>2022</v>
      </c>
      <c r="H79" s="1">
        <v>74</v>
      </c>
    </row>
    <row r="80" spans="2:8" x14ac:dyDescent="0.25">
      <c r="B80" s="1" t="s">
        <v>150</v>
      </c>
      <c r="C80" s="1">
        <v>3</v>
      </c>
      <c r="D80" s="1" t="s">
        <v>51</v>
      </c>
      <c r="E80" s="1">
        <v>11</v>
      </c>
      <c r="F80" s="1">
        <v>2022</v>
      </c>
      <c r="H80" s="18">
        <v>75</v>
      </c>
    </row>
    <row r="81" spans="2:8" x14ac:dyDescent="0.25">
      <c r="B81" s="18" t="s">
        <v>150</v>
      </c>
      <c r="C81" s="1">
        <v>3</v>
      </c>
      <c r="D81" s="1" t="s">
        <v>232</v>
      </c>
      <c r="E81" s="1">
        <v>6</v>
      </c>
      <c r="F81" s="1">
        <v>2019</v>
      </c>
      <c r="H81" s="1">
        <v>76</v>
      </c>
    </row>
    <row r="82" spans="2:8" x14ac:dyDescent="0.25">
      <c r="B82" s="1" t="s">
        <v>150</v>
      </c>
      <c r="C82" s="1">
        <v>4</v>
      </c>
      <c r="D82" s="1" t="s">
        <v>57</v>
      </c>
      <c r="E82" s="1">
        <v>5</v>
      </c>
      <c r="F82" s="1">
        <v>2018</v>
      </c>
      <c r="H82" s="1">
        <v>77</v>
      </c>
    </row>
    <row r="83" spans="2:8" x14ac:dyDescent="0.25">
      <c r="B83" s="18" t="s">
        <v>150</v>
      </c>
      <c r="C83" s="1">
        <v>9</v>
      </c>
      <c r="D83" s="1" t="s">
        <v>151</v>
      </c>
      <c r="E83" s="1">
        <v>6</v>
      </c>
      <c r="F83" s="1">
        <v>2018</v>
      </c>
      <c r="H83" s="18">
        <v>78</v>
      </c>
    </row>
    <row r="84" spans="2:8" x14ac:dyDescent="0.25">
      <c r="B84" s="1" t="s">
        <v>150</v>
      </c>
      <c r="C84" s="1">
        <v>4</v>
      </c>
      <c r="D84" s="1" t="s">
        <v>152</v>
      </c>
      <c r="E84" s="1">
        <v>5</v>
      </c>
      <c r="F84" s="1">
        <v>2018</v>
      </c>
      <c r="H84" s="1">
        <v>79</v>
      </c>
    </row>
    <row r="85" spans="2:8" x14ac:dyDescent="0.25">
      <c r="B85" s="18" t="s">
        <v>150</v>
      </c>
      <c r="C85" s="1">
        <v>1</v>
      </c>
      <c r="D85" s="18" t="s">
        <v>110</v>
      </c>
      <c r="E85" s="1">
        <v>4</v>
      </c>
      <c r="F85" s="1">
        <v>2017</v>
      </c>
      <c r="H85" s="1">
        <v>80</v>
      </c>
    </row>
    <row r="86" spans="2:8" x14ac:dyDescent="0.25">
      <c r="B86" s="1" t="s">
        <v>150</v>
      </c>
      <c r="C86" s="1">
        <v>2</v>
      </c>
      <c r="D86" s="1" t="s">
        <v>110</v>
      </c>
      <c r="E86" s="1">
        <v>11</v>
      </c>
      <c r="F86" s="1">
        <v>2016</v>
      </c>
      <c r="H86" s="18">
        <v>81</v>
      </c>
    </row>
    <row r="87" spans="2:8" x14ac:dyDescent="0.25">
      <c r="B87" s="1" t="s">
        <v>150</v>
      </c>
      <c r="C87" s="1">
        <v>14</v>
      </c>
      <c r="D87" s="1" t="s">
        <v>147</v>
      </c>
      <c r="E87" s="1">
        <v>1</v>
      </c>
      <c r="F87" s="1">
        <v>2016</v>
      </c>
      <c r="H87" s="1">
        <v>82</v>
      </c>
    </row>
    <row r="88" spans="2:8" x14ac:dyDescent="0.25">
      <c r="B88" s="1" t="s">
        <v>150</v>
      </c>
      <c r="C88" s="1">
        <v>0</v>
      </c>
      <c r="D88" s="1" t="s">
        <v>23</v>
      </c>
      <c r="E88" s="1">
        <v>1</v>
      </c>
      <c r="F88" s="1">
        <v>2015</v>
      </c>
      <c r="H88" s="1">
        <v>83</v>
      </c>
    </row>
    <row r="89" spans="2:8" x14ac:dyDescent="0.25">
      <c r="B89" s="1" t="s">
        <v>150</v>
      </c>
      <c r="C89" s="1">
        <v>7</v>
      </c>
      <c r="D89" s="1" t="s">
        <v>49</v>
      </c>
      <c r="E89" s="1">
        <v>8</v>
      </c>
      <c r="F89" s="1">
        <v>2015</v>
      </c>
      <c r="H89" s="18">
        <v>84</v>
      </c>
    </row>
    <row r="90" spans="2:8" x14ac:dyDescent="0.25">
      <c r="B90" s="18" t="s">
        <v>150</v>
      </c>
      <c r="C90" s="1">
        <v>3</v>
      </c>
      <c r="D90" s="1" t="s">
        <v>145</v>
      </c>
      <c r="E90" s="1">
        <v>7</v>
      </c>
      <c r="F90" s="1">
        <v>2014</v>
      </c>
      <c r="H90" s="1">
        <v>85</v>
      </c>
    </row>
    <row r="91" spans="2:8" x14ac:dyDescent="0.25">
      <c r="B91" s="1" t="s">
        <v>150</v>
      </c>
      <c r="C91" s="1">
        <v>3</v>
      </c>
      <c r="D91" s="1" t="s">
        <v>110</v>
      </c>
      <c r="E91" s="1">
        <v>10</v>
      </c>
      <c r="F91" s="1">
        <v>2013</v>
      </c>
      <c r="H91" s="1">
        <v>86</v>
      </c>
    </row>
    <row r="92" spans="2:8" x14ac:dyDescent="0.25">
      <c r="B92" s="1" t="s">
        <v>150</v>
      </c>
      <c r="C92" s="1">
        <v>1</v>
      </c>
      <c r="D92" s="1" t="s">
        <v>148</v>
      </c>
      <c r="E92" s="1">
        <v>4</v>
      </c>
      <c r="F92" s="1">
        <v>2013</v>
      </c>
      <c r="H92" s="18">
        <v>87</v>
      </c>
    </row>
    <row r="93" spans="2:8" x14ac:dyDescent="0.25">
      <c r="B93" s="1" t="s">
        <v>150</v>
      </c>
      <c r="C93" s="1">
        <v>4</v>
      </c>
      <c r="D93" s="1" t="s">
        <v>81</v>
      </c>
      <c r="E93" s="1">
        <v>3</v>
      </c>
      <c r="F93" s="1">
        <v>2013</v>
      </c>
      <c r="H93" s="1">
        <v>88</v>
      </c>
    </row>
    <row r="94" spans="2:8" x14ac:dyDescent="0.25">
      <c r="B94" s="1" t="s">
        <v>150</v>
      </c>
      <c r="C94" s="1">
        <v>8</v>
      </c>
      <c r="D94" s="1" t="s">
        <v>152</v>
      </c>
      <c r="E94" s="1">
        <v>6</v>
      </c>
      <c r="F94" s="1">
        <v>2013</v>
      </c>
      <c r="H94" s="1">
        <v>89</v>
      </c>
    </row>
    <row r="95" spans="2:8" x14ac:dyDescent="0.25">
      <c r="B95" s="1" t="s">
        <v>150</v>
      </c>
      <c r="C95" s="1">
        <v>0</v>
      </c>
      <c r="D95" s="1" t="s">
        <v>23</v>
      </c>
      <c r="E95" s="1">
        <v>2</v>
      </c>
      <c r="F95" s="1">
        <v>2012</v>
      </c>
      <c r="H95" s="18">
        <v>90</v>
      </c>
    </row>
    <row r="96" spans="2:8" x14ac:dyDescent="0.25">
      <c r="B96" s="1" t="s">
        <v>150</v>
      </c>
      <c r="C96" s="1">
        <v>1</v>
      </c>
      <c r="D96" s="1" t="s">
        <v>148</v>
      </c>
      <c r="E96" s="1">
        <v>2</v>
      </c>
      <c r="F96" s="1">
        <v>2010</v>
      </c>
      <c r="H96" s="1">
        <v>91</v>
      </c>
    </row>
    <row r="97" spans="2:8" x14ac:dyDescent="0.25">
      <c r="B97" s="18" t="s">
        <v>150</v>
      </c>
      <c r="C97" s="1">
        <v>2</v>
      </c>
      <c r="D97" s="1" t="s">
        <v>208</v>
      </c>
      <c r="E97" s="1">
        <v>10</v>
      </c>
      <c r="F97" s="1">
        <v>2010</v>
      </c>
      <c r="H97" s="1">
        <v>92</v>
      </c>
    </row>
    <row r="98" spans="2:8" x14ac:dyDescent="0.25">
      <c r="B98" s="18" t="s">
        <v>150</v>
      </c>
      <c r="C98" s="1">
        <v>2</v>
      </c>
      <c r="D98" s="1" t="s">
        <v>17</v>
      </c>
      <c r="E98" s="1">
        <v>0</v>
      </c>
      <c r="F98" s="1">
        <v>2009</v>
      </c>
      <c r="H98" s="18">
        <v>93</v>
      </c>
    </row>
    <row r="99" spans="2:8" x14ac:dyDescent="0.25">
      <c r="B99" s="18" t="s">
        <v>150</v>
      </c>
      <c r="C99" s="1">
        <v>3</v>
      </c>
      <c r="D99" s="1" t="s">
        <v>52</v>
      </c>
      <c r="E99" s="1">
        <v>4</v>
      </c>
      <c r="F99" s="1">
        <v>2009</v>
      </c>
      <c r="H99" s="1">
        <v>94</v>
      </c>
    </row>
    <row r="100" spans="2:8" x14ac:dyDescent="0.25">
      <c r="B100" s="18" t="s">
        <v>150</v>
      </c>
      <c r="C100" s="1">
        <v>1</v>
      </c>
      <c r="D100" s="1" t="s">
        <v>210</v>
      </c>
      <c r="E100" s="1">
        <v>2</v>
      </c>
      <c r="F100" s="1">
        <v>2009</v>
      </c>
      <c r="H100" s="1">
        <v>95</v>
      </c>
    </row>
    <row r="101" spans="2:8" x14ac:dyDescent="0.25">
      <c r="B101" s="18" t="s">
        <v>150</v>
      </c>
      <c r="C101" s="18">
        <v>8</v>
      </c>
      <c r="D101" s="1" t="s">
        <v>57</v>
      </c>
      <c r="E101" s="18">
        <v>2</v>
      </c>
      <c r="F101" s="1">
        <v>2004</v>
      </c>
      <c r="H101" s="18">
        <v>96</v>
      </c>
    </row>
    <row r="102" spans="2:8" x14ac:dyDescent="0.25">
      <c r="B102" s="18" t="s">
        <v>150</v>
      </c>
      <c r="C102" s="18">
        <v>11</v>
      </c>
      <c r="D102" s="18" t="s">
        <v>110</v>
      </c>
      <c r="E102" s="18">
        <v>6</v>
      </c>
      <c r="F102" s="1">
        <v>2004</v>
      </c>
      <c r="H102" s="1">
        <v>97</v>
      </c>
    </row>
    <row r="103" spans="2:8" x14ac:dyDescent="0.25">
      <c r="B103" s="18" t="s">
        <v>150</v>
      </c>
      <c r="C103" s="18">
        <v>5</v>
      </c>
      <c r="D103" s="18" t="s">
        <v>320</v>
      </c>
      <c r="E103" s="18">
        <v>0</v>
      </c>
      <c r="F103" s="1">
        <v>2004</v>
      </c>
      <c r="H103" s="1">
        <v>98</v>
      </c>
    </row>
    <row r="104" spans="2:8" x14ac:dyDescent="0.25">
      <c r="B104" s="18" t="s">
        <v>150</v>
      </c>
      <c r="C104" s="18">
        <v>5</v>
      </c>
      <c r="D104" s="18" t="s">
        <v>81</v>
      </c>
      <c r="E104" s="18">
        <v>1</v>
      </c>
      <c r="F104" s="1">
        <v>2004</v>
      </c>
      <c r="H104" s="18">
        <v>99</v>
      </c>
    </row>
    <row r="105" spans="2:8" x14ac:dyDescent="0.25">
      <c r="B105" s="18" t="s">
        <v>150</v>
      </c>
      <c r="C105" s="18">
        <v>5</v>
      </c>
      <c r="D105" s="18" t="s">
        <v>152</v>
      </c>
      <c r="E105" s="18">
        <v>2</v>
      </c>
      <c r="F105" s="1">
        <v>2004</v>
      </c>
      <c r="H105" s="1">
        <v>100</v>
      </c>
    </row>
    <row r="106" spans="2:8" x14ac:dyDescent="0.25">
      <c r="B106" s="18" t="s">
        <v>152</v>
      </c>
      <c r="C106" s="18">
        <v>10</v>
      </c>
      <c r="D106" s="18" t="s">
        <v>147</v>
      </c>
      <c r="E106" s="1">
        <v>11</v>
      </c>
      <c r="F106" s="1">
        <v>2024</v>
      </c>
      <c r="H106" s="1">
        <v>101</v>
      </c>
    </row>
    <row r="107" spans="2:8" x14ac:dyDescent="0.25">
      <c r="B107" s="1" t="s">
        <v>152</v>
      </c>
      <c r="C107" s="1">
        <v>0</v>
      </c>
      <c r="D107" s="1" t="s">
        <v>23</v>
      </c>
      <c r="E107" s="1">
        <v>14</v>
      </c>
      <c r="F107" s="1">
        <v>2023</v>
      </c>
      <c r="H107" s="18">
        <v>102</v>
      </c>
    </row>
    <row r="108" spans="2:8" x14ac:dyDescent="0.25">
      <c r="B108" s="1" t="s">
        <v>152</v>
      </c>
      <c r="C108" s="18">
        <v>1</v>
      </c>
      <c r="D108" s="18" t="s">
        <v>145</v>
      </c>
      <c r="E108" s="1">
        <v>3</v>
      </c>
      <c r="F108" s="1">
        <v>2023</v>
      </c>
      <c r="H108" s="1">
        <v>103</v>
      </c>
    </row>
    <row r="109" spans="2:8" x14ac:dyDescent="0.25">
      <c r="B109" s="1" t="s">
        <v>152</v>
      </c>
      <c r="C109" s="1">
        <v>1</v>
      </c>
      <c r="D109" s="1" t="s">
        <v>23</v>
      </c>
      <c r="E109" s="1">
        <v>8</v>
      </c>
      <c r="F109" s="1">
        <v>2022</v>
      </c>
      <c r="H109" s="1">
        <v>104</v>
      </c>
    </row>
    <row r="110" spans="2:8" x14ac:dyDescent="0.25">
      <c r="B110" s="1" t="s">
        <v>152</v>
      </c>
      <c r="C110" s="1">
        <v>10</v>
      </c>
      <c r="D110" s="1" t="s">
        <v>163</v>
      </c>
      <c r="E110" s="1">
        <v>0</v>
      </c>
      <c r="F110" s="1">
        <v>2019</v>
      </c>
      <c r="H110" s="18">
        <v>105</v>
      </c>
    </row>
    <row r="111" spans="2:8" x14ac:dyDescent="0.25">
      <c r="B111" s="1" t="s">
        <v>152</v>
      </c>
      <c r="C111" s="1">
        <v>4</v>
      </c>
      <c r="D111" s="1" t="s">
        <v>153</v>
      </c>
      <c r="E111" s="1">
        <v>2</v>
      </c>
      <c r="F111" s="1">
        <v>2018</v>
      </c>
      <c r="H111" s="1">
        <v>106</v>
      </c>
    </row>
    <row r="112" spans="2:8" x14ac:dyDescent="0.25">
      <c r="B112" s="1" t="s">
        <v>152</v>
      </c>
      <c r="C112" s="1">
        <v>5</v>
      </c>
      <c r="D112" s="1" t="s">
        <v>58</v>
      </c>
      <c r="E112" s="1">
        <v>10</v>
      </c>
      <c r="F112" s="1">
        <v>2018</v>
      </c>
      <c r="H112" s="1">
        <v>107</v>
      </c>
    </row>
    <row r="113" spans="2:8" x14ac:dyDescent="0.25">
      <c r="B113" s="1" t="s">
        <v>152</v>
      </c>
      <c r="C113" s="1">
        <v>5</v>
      </c>
      <c r="D113" s="1" t="s">
        <v>51</v>
      </c>
      <c r="E113" s="1">
        <v>6</v>
      </c>
      <c r="F113" s="1">
        <v>2017</v>
      </c>
      <c r="H113" s="18">
        <v>108</v>
      </c>
    </row>
    <row r="114" spans="2:8" x14ac:dyDescent="0.25">
      <c r="B114" s="1" t="s">
        <v>152</v>
      </c>
      <c r="C114" s="1">
        <v>3</v>
      </c>
      <c r="D114" s="1" t="s">
        <v>320</v>
      </c>
      <c r="E114" s="1">
        <v>1</v>
      </c>
      <c r="F114" s="1">
        <v>2017</v>
      </c>
      <c r="H114" s="1">
        <v>109</v>
      </c>
    </row>
    <row r="115" spans="2:8" x14ac:dyDescent="0.25">
      <c r="B115" s="1" t="s">
        <v>152</v>
      </c>
      <c r="C115" s="1">
        <v>1</v>
      </c>
      <c r="D115" s="1" t="s">
        <v>148</v>
      </c>
      <c r="E115" s="1">
        <v>10</v>
      </c>
      <c r="F115" s="1">
        <v>2017</v>
      </c>
      <c r="H115" s="1">
        <v>110</v>
      </c>
    </row>
    <row r="116" spans="2:8" x14ac:dyDescent="0.25">
      <c r="B116" s="1" t="s">
        <v>152</v>
      </c>
      <c r="C116" s="1">
        <v>2</v>
      </c>
      <c r="D116" s="1" t="s">
        <v>150</v>
      </c>
      <c r="E116" s="1">
        <v>6</v>
      </c>
      <c r="F116" s="1">
        <v>2016</v>
      </c>
      <c r="H116" s="18">
        <v>111</v>
      </c>
    </row>
    <row r="117" spans="2:8" x14ac:dyDescent="0.25">
      <c r="B117" s="1" t="s">
        <v>152</v>
      </c>
      <c r="C117" s="1">
        <v>5</v>
      </c>
      <c r="D117" s="1" t="s">
        <v>17</v>
      </c>
      <c r="E117" s="1">
        <v>4</v>
      </c>
      <c r="F117" s="1">
        <v>2015</v>
      </c>
      <c r="H117" s="1">
        <v>112</v>
      </c>
    </row>
    <row r="118" spans="2:8" x14ac:dyDescent="0.25">
      <c r="B118" s="1" t="s">
        <v>152</v>
      </c>
      <c r="C118" s="1">
        <v>0</v>
      </c>
      <c r="D118" s="1" t="s">
        <v>148</v>
      </c>
      <c r="E118" s="1">
        <v>6</v>
      </c>
      <c r="F118" s="1">
        <v>2015</v>
      </c>
      <c r="H118" s="1">
        <v>113</v>
      </c>
    </row>
    <row r="119" spans="2:8" x14ac:dyDescent="0.25">
      <c r="B119" s="1" t="s">
        <v>152</v>
      </c>
      <c r="C119" s="1">
        <v>7</v>
      </c>
      <c r="D119" s="1" t="s">
        <v>232</v>
      </c>
      <c r="E119" s="1">
        <v>15</v>
      </c>
      <c r="F119" s="1">
        <v>2014</v>
      </c>
      <c r="H119" s="18">
        <v>114</v>
      </c>
    </row>
    <row r="120" spans="2:8" x14ac:dyDescent="0.25">
      <c r="B120" s="1" t="s">
        <v>152</v>
      </c>
      <c r="C120" s="1">
        <v>3</v>
      </c>
      <c r="D120" s="1" t="s">
        <v>321</v>
      </c>
      <c r="E120" s="1">
        <v>6</v>
      </c>
      <c r="F120" s="1">
        <v>2014</v>
      </c>
      <c r="H120" s="1">
        <v>115</v>
      </c>
    </row>
    <row r="121" spans="2:8" x14ac:dyDescent="0.25">
      <c r="B121" s="1" t="s">
        <v>152</v>
      </c>
      <c r="C121" s="1">
        <v>3</v>
      </c>
      <c r="D121" s="1" t="s">
        <v>155</v>
      </c>
      <c r="E121" s="1">
        <v>1</v>
      </c>
      <c r="F121" s="1">
        <v>2013</v>
      </c>
      <c r="H121" s="1">
        <v>116</v>
      </c>
    </row>
    <row r="122" spans="2:8" x14ac:dyDescent="0.25">
      <c r="B122" s="1" t="s">
        <v>152</v>
      </c>
      <c r="C122" s="1">
        <v>3</v>
      </c>
      <c r="D122" s="1" t="s">
        <v>145</v>
      </c>
      <c r="E122" s="1">
        <v>10</v>
      </c>
      <c r="F122" s="1">
        <v>2013</v>
      </c>
      <c r="H122" s="18">
        <v>117</v>
      </c>
    </row>
    <row r="123" spans="2:8" x14ac:dyDescent="0.25">
      <c r="B123" s="1" t="s">
        <v>152</v>
      </c>
      <c r="C123" s="1">
        <v>4</v>
      </c>
      <c r="D123" s="1" t="s">
        <v>153</v>
      </c>
      <c r="E123" s="1">
        <v>7</v>
      </c>
      <c r="F123" s="1">
        <v>2011</v>
      </c>
      <c r="H123" s="1">
        <v>118</v>
      </c>
    </row>
    <row r="124" spans="2:8" x14ac:dyDescent="0.25">
      <c r="B124" s="1" t="s">
        <v>152</v>
      </c>
      <c r="C124" s="1">
        <v>1</v>
      </c>
      <c r="D124" s="1" t="s">
        <v>208</v>
      </c>
      <c r="E124" s="1">
        <v>5</v>
      </c>
      <c r="F124" s="1">
        <v>2011</v>
      </c>
      <c r="H124" s="1">
        <v>119</v>
      </c>
    </row>
    <row r="125" spans="2:8" x14ac:dyDescent="0.25">
      <c r="B125" s="1" t="s">
        <v>152</v>
      </c>
      <c r="C125" s="1">
        <v>5</v>
      </c>
      <c r="D125" s="1" t="s">
        <v>285</v>
      </c>
      <c r="E125" s="1">
        <v>7</v>
      </c>
      <c r="F125" s="1">
        <v>2010</v>
      </c>
      <c r="H125" s="18">
        <v>120</v>
      </c>
    </row>
    <row r="126" spans="2:8" x14ac:dyDescent="0.25">
      <c r="B126" s="1" t="s">
        <v>152</v>
      </c>
      <c r="C126" s="1">
        <v>6</v>
      </c>
      <c r="D126" s="1" t="s">
        <v>198</v>
      </c>
      <c r="E126" s="1">
        <v>11</v>
      </c>
      <c r="F126" s="1">
        <v>2009</v>
      </c>
      <c r="H126" s="1">
        <v>121</v>
      </c>
    </row>
    <row r="127" spans="2:8" x14ac:dyDescent="0.25">
      <c r="B127" s="1" t="s">
        <v>152</v>
      </c>
      <c r="C127" s="1">
        <v>1</v>
      </c>
      <c r="D127" s="1" t="s">
        <v>208</v>
      </c>
      <c r="E127" s="1">
        <v>0</v>
      </c>
      <c r="F127" s="1">
        <v>2009</v>
      </c>
      <c r="H127" s="1">
        <v>122</v>
      </c>
    </row>
    <row r="128" spans="2:8" x14ac:dyDescent="0.25">
      <c r="B128" s="18" t="s">
        <v>152</v>
      </c>
      <c r="C128" s="18">
        <v>9</v>
      </c>
      <c r="D128" s="18" t="s">
        <v>17</v>
      </c>
      <c r="E128" s="18">
        <v>4</v>
      </c>
      <c r="F128" s="1">
        <v>2005</v>
      </c>
      <c r="H128" s="18">
        <v>123</v>
      </c>
    </row>
    <row r="129" spans="2:8" x14ac:dyDescent="0.25">
      <c r="B129" s="18" t="s">
        <v>152</v>
      </c>
      <c r="C129" s="18">
        <v>10</v>
      </c>
      <c r="D129" s="18" t="s">
        <v>52</v>
      </c>
      <c r="E129" s="18">
        <v>0</v>
      </c>
      <c r="F129" s="1">
        <v>2005</v>
      </c>
      <c r="H129" s="1">
        <v>124</v>
      </c>
    </row>
    <row r="130" spans="2:8" x14ac:dyDescent="0.25">
      <c r="B130" s="18" t="s">
        <v>152</v>
      </c>
      <c r="C130" s="18">
        <v>10</v>
      </c>
      <c r="D130" s="18" t="s">
        <v>301</v>
      </c>
      <c r="E130" s="18">
        <v>7</v>
      </c>
      <c r="F130" s="1">
        <v>2005</v>
      </c>
      <c r="H130" s="1">
        <v>125</v>
      </c>
    </row>
    <row r="131" spans="2:8" x14ac:dyDescent="0.25">
      <c r="B131" s="18" t="s">
        <v>152</v>
      </c>
      <c r="C131" s="18">
        <v>5</v>
      </c>
      <c r="D131" s="18" t="s">
        <v>81</v>
      </c>
      <c r="E131" s="18">
        <v>4</v>
      </c>
      <c r="F131" s="1">
        <v>2005</v>
      </c>
      <c r="H131" s="18">
        <v>126</v>
      </c>
    </row>
    <row r="132" spans="2:8" x14ac:dyDescent="0.25">
      <c r="B132" s="18" t="s">
        <v>152</v>
      </c>
      <c r="C132" s="18">
        <v>5</v>
      </c>
      <c r="D132" s="18" t="s">
        <v>324</v>
      </c>
      <c r="E132" s="18">
        <v>0</v>
      </c>
      <c r="F132" s="1">
        <v>2005</v>
      </c>
      <c r="H132" s="1">
        <v>127</v>
      </c>
    </row>
    <row r="133" spans="2:8" x14ac:dyDescent="0.25">
      <c r="B133" s="18" t="s">
        <v>152</v>
      </c>
      <c r="C133" s="18">
        <v>11</v>
      </c>
      <c r="D133" s="18" t="s">
        <v>299</v>
      </c>
      <c r="E133" s="18">
        <v>4</v>
      </c>
      <c r="F133" s="1">
        <v>2004</v>
      </c>
      <c r="H133" s="1">
        <v>128</v>
      </c>
    </row>
    <row r="134" spans="2:8" x14ac:dyDescent="0.25">
      <c r="B134" s="18" t="s">
        <v>81</v>
      </c>
      <c r="C134" s="1">
        <v>10</v>
      </c>
      <c r="D134" s="18" t="s">
        <v>320</v>
      </c>
      <c r="E134" s="1">
        <v>2</v>
      </c>
      <c r="F134" s="1">
        <v>2024</v>
      </c>
      <c r="H134" s="18">
        <v>129</v>
      </c>
    </row>
    <row r="135" spans="2:8" x14ac:dyDescent="0.25">
      <c r="B135" s="18" t="s">
        <v>81</v>
      </c>
      <c r="C135" s="18">
        <v>4</v>
      </c>
      <c r="D135" s="18" t="s">
        <v>49</v>
      </c>
      <c r="E135" s="1">
        <v>6</v>
      </c>
      <c r="F135" s="1">
        <v>2024</v>
      </c>
      <c r="H135" s="1">
        <v>130</v>
      </c>
    </row>
    <row r="136" spans="2:8" x14ac:dyDescent="0.25">
      <c r="B136" s="18" t="s">
        <v>81</v>
      </c>
      <c r="C136" s="1">
        <v>10</v>
      </c>
      <c r="D136" s="1" t="s">
        <v>153</v>
      </c>
      <c r="E136" s="1">
        <v>6</v>
      </c>
      <c r="F136" s="1">
        <v>2023</v>
      </c>
      <c r="H136" s="1">
        <v>131</v>
      </c>
    </row>
    <row r="137" spans="2:8" x14ac:dyDescent="0.25">
      <c r="B137" s="18" t="s">
        <v>81</v>
      </c>
      <c r="C137" s="18">
        <v>12</v>
      </c>
      <c r="D137" s="18" t="s">
        <v>18</v>
      </c>
      <c r="E137" s="1">
        <v>13</v>
      </c>
      <c r="F137" s="1">
        <v>2023</v>
      </c>
      <c r="H137" s="18">
        <v>132</v>
      </c>
    </row>
    <row r="138" spans="2:8" x14ac:dyDescent="0.25">
      <c r="B138" s="1" t="s">
        <v>81</v>
      </c>
      <c r="C138" s="1">
        <v>3</v>
      </c>
      <c r="D138" s="1" t="s">
        <v>23</v>
      </c>
      <c r="E138" s="1">
        <v>13</v>
      </c>
      <c r="F138" s="1">
        <v>2022</v>
      </c>
      <c r="H138" s="1">
        <v>133</v>
      </c>
    </row>
    <row r="139" spans="2:8" x14ac:dyDescent="0.25">
      <c r="B139" s="18" t="s">
        <v>81</v>
      </c>
      <c r="C139" s="1">
        <v>0</v>
      </c>
      <c r="D139" s="1" t="s">
        <v>85</v>
      </c>
      <c r="E139" s="1">
        <v>6</v>
      </c>
      <c r="F139" s="1">
        <v>2022</v>
      </c>
      <c r="H139" s="1">
        <v>134</v>
      </c>
    </row>
    <row r="140" spans="2:8" x14ac:dyDescent="0.25">
      <c r="B140" s="1" t="s">
        <v>81</v>
      </c>
      <c r="C140" s="1">
        <v>8</v>
      </c>
      <c r="D140" s="1" t="s">
        <v>320</v>
      </c>
      <c r="E140" s="1">
        <v>3</v>
      </c>
      <c r="F140" s="1">
        <v>2022</v>
      </c>
      <c r="H140" s="18">
        <v>135</v>
      </c>
    </row>
    <row r="141" spans="2:8" x14ac:dyDescent="0.25">
      <c r="B141" s="1" t="s">
        <v>81</v>
      </c>
      <c r="C141" s="1">
        <v>10</v>
      </c>
      <c r="D141" s="1" t="s">
        <v>163</v>
      </c>
      <c r="E141" s="1">
        <v>5</v>
      </c>
      <c r="F141" s="1">
        <v>2022</v>
      </c>
      <c r="H141" s="1">
        <v>136</v>
      </c>
    </row>
    <row r="142" spans="2:8" x14ac:dyDescent="0.25">
      <c r="B142" s="1" t="s">
        <v>81</v>
      </c>
      <c r="C142" s="1">
        <v>9</v>
      </c>
      <c r="D142" s="1" t="s">
        <v>153</v>
      </c>
      <c r="E142" s="1">
        <v>6</v>
      </c>
      <c r="F142" s="1">
        <v>2019</v>
      </c>
      <c r="H142" s="1">
        <v>137</v>
      </c>
    </row>
    <row r="143" spans="2:8" x14ac:dyDescent="0.25">
      <c r="B143" s="1" t="s">
        <v>81</v>
      </c>
      <c r="C143" s="1">
        <v>0</v>
      </c>
      <c r="D143" s="1" t="s">
        <v>49</v>
      </c>
      <c r="E143" s="1">
        <v>1</v>
      </c>
      <c r="F143" s="1">
        <v>2019</v>
      </c>
      <c r="H143" s="18">
        <v>138</v>
      </c>
    </row>
    <row r="144" spans="2:8" x14ac:dyDescent="0.25">
      <c r="B144" s="1" t="s">
        <v>81</v>
      </c>
      <c r="C144" s="1">
        <v>7</v>
      </c>
      <c r="D144" s="1" t="s">
        <v>148</v>
      </c>
      <c r="E144" s="1">
        <v>4</v>
      </c>
      <c r="F144" s="1">
        <v>2018</v>
      </c>
      <c r="H144" s="1">
        <v>139</v>
      </c>
    </row>
    <row r="145" spans="2:8" x14ac:dyDescent="0.25">
      <c r="B145" s="18" t="s">
        <v>81</v>
      </c>
      <c r="C145" s="1">
        <v>3</v>
      </c>
      <c r="D145" s="18" t="s">
        <v>146</v>
      </c>
      <c r="E145" s="1">
        <v>0</v>
      </c>
      <c r="F145" s="1">
        <v>2018</v>
      </c>
      <c r="H145" s="1">
        <v>140</v>
      </c>
    </row>
    <row r="146" spans="2:8" x14ac:dyDescent="0.25">
      <c r="B146" s="1" t="s">
        <v>81</v>
      </c>
      <c r="C146" s="1">
        <v>4</v>
      </c>
      <c r="D146" s="1" t="s">
        <v>49</v>
      </c>
      <c r="E146" s="1">
        <v>18</v>
      </c>
      <c r="F146" s="1">
        <v>2018</v>
      </c>
      <c r="H146" s="18">
        <v>141</v>
      </c>
    </row>
    <row r="147" spans="2:8" x14ac:dyDescent="0.25">
      <c r="B147" s="1" t="s">
        <v>81</v>
      </c>
      <c r="C147" s="1">
        <v>0</v>
      </c>
      <c r="D147" s="1" t="s">
        <v>49</v>
      </c>
      <c r="E147" s="1">
        <v>10</v>
      </c>
      <c r="F147" s="1">
        <v>2018</v>
      </c>
      <c r="H147" s="1">
        <v>142</v>
      </c>
    </row>
    <row r="148" spans="2:8" x14ac:dyDescent="0.25">
      <c r="B148" s="18" t="s">
        <v>81</v>
      </c>
      <c r="C148" s="1">
        <v>11</v>
      </c>
      <c r="D148" s="18" t="s">
        <v>110</v>
      </c>
      <c r="E148" s="1">
        <v>4</v>
      </c>
      <c r="F148" s="1">
        <v>2017</v>
      </c>
      <c r="H148" s="1">
        <v>143</v>
      </c>
    </row>
    <row r="149" spans="2:8" x14ac:dyDescent="0.25">
      <c r="B149" s="18" t="s">
        <v>81</v>
      </c>
      <c r="C149" s="1">
        <v>13</v>
      </c>
      <c r="D149" s="1" t="s">
        <v>58</v>
      </c>
      <c r="E149" s="1">
        <v>3</v>
      </c>
      <c r="F149" s="1">
        <v>2017</v>
      </c>
      <c r="H149" s="18">
        <v>144</v>
      </c>
    </row>
    <row r="150" spans="2:8" x14ac:dyDescent="0.25">
      <c r="B150" s="1" t="s">
        <v>81</v>
      </c>
      <c r="C150" s="1">
        <v>1</v>
      </c>
      <c r="D150" s="1" t="s">
        <v>49</v>
      </c>
      <c r="E150" s="1">
        <v>5</v>
      </c>
      <c r="F150" s="1">
        <v>2016</v>
      </c>
      <c r="H150" s="1">
        <v>145</v>
      </c>
    </row>
    <row r="151" spans="2:8" x14ac:dyDescent="0.25">
      <c r="B151" s="1" t="s">
        <v>81</v>
      </c>
      <c r="C151" s="1">
        <v>5</v>
      </c>
      <c r="D151" s="1" t="s">
        <v>52</v>
      </c>
      <c r="E151" s="1">
        <v>3</v>
      </c>
      <c r="F151" s="1">
        <v>2015</v>
      </c>
      <c r="H151" s="1">
        <v>146</v>
      </c>
    </row>
    <row r="152" spans="2:8" x14ac:dyDescent="0.25">
      <c r="B152" s="1" t="s">
        <v>81</v>
      </c>
      <c r="C152" s="1">
        <v>7</v>
      </c>
      <c r="D152" s="1" t="s">
        <v>148</v>
      </c>
      <c r="E152" s="1">
        <v>2</v>
      </c>
      <c r="F152" s="1">
        <v>2015</v>
      </c>
      <c r="H152" s="18">
        <v>147</v>
      </c>
    </row>
    <row r="153" spans="2:8" x14ac:dyDescent="0.25">
      <c r="B153" s="18" t="s">
        <v>81</v>
      </c>
      <c r="C153" s="1">
        <v>9</v>
      </c>
      <c r="D153" s="1" t="s">
        <v>151</v>
      </c>
      <c r="E153" s="1">
        <v>0</v>
      </c>
      <c r="F153" s="1">
        <v>2015</v>
      </c>
      <c r="H153" s="1">
        <v>148</v>
      </c>
    </row>
    <row r="154" spans="2:8" x14ac:dyDescent="0.25">
      <c r="B154" s="1" t="s">
        <v>81</v>
      </c>
      <c r="C154" s="1">
        <v>13</v>
      </c>
      <c r="D154" s="1" t="s">
        <v>49</v>
      </c>
      <c r="E154" s="1">
        <v>10</v>
      </c>
      <c r="F154" s="1">
        <v>2015</v>
      </c>
      <c r="H154" s="1">
        <v>149</v>
      </c>
    </row>
    <row r="155" spans="2:8" x14ac:dyDescent="0.25">
      <c r="B155" s="1" t="s">
        <v>81</v>
      </c>
      <c r="C155" s="1">
        <v>6</v>
      </c>
      <c r="D155" s="1" t="s">
        <v>153</v>
      </c>
      <c r="E155" s="1">
        <v>3</v>
      </c>
      <c r="F155" s="1">
        <v>2013</v>
      </c>
      <c r="H155" s="18">
        <v>150</v>
      </c>
    </row>
    <row r="156" spans="2:8" x14ac:dyDescent="0.25">
      <c r="B156" s="18" t="s">
        <v>81</v>
      </c>
      <c r="C156" s="1">
        <v>5</v>
      </c>
      <c r="D156" s="1" t="s">
        <v>198</v>
      </c>
      <c r="E156" s="1">
        <v>2</v>
      </c>
      <c r="F156" s="1">
        <v>2013</v>
      </c>
      <c r="H156" s="1">
        <v>151</v>
      </c>
    </row>
    <row r="157" spans="2:8" x14ac:dyDescent="0.25">
      <c r="B157" s="1" t="s">
        <v>81</v>
      </c>
      <c r="C157" s="1">
        <v>7</v>
      </c>
      <c r="D157" s="1" t="s">
        <v>146</v>
      </c>
      <c r="E157" s="1">
        <v>1</v>
      </c>
      <c r="F157" s="1">
        <v>2013</v>
      </c>
      <c r="H157" s="1">
        <v>152</v>
      </c>
    </row>
    <row r="158" spans="2:8" x14ac:dyDescent="0.25">
      <c r="B158" s="1" t="s">
        <v>81</v>
      </c>
      <c r="C158" s="1">
        <v>3</v>
      </c>
      <c r="D158" s="1" t="s">
        <v>52</v>
      </c>
      <c r="E158" s="1">
        <v>6</v>
      </c>
      <c r="F158" s="1">
        <v>2012</v>
      </c>
      <c r="H158" s="18">
        <v>153</v>
      </c>
    </row>
    <row r="159" spans="2:8" x14ac:dyDescent="0.25">
      <c r="B159" s="18" t="s">
        <v>81</v>
      </c>
      <c r="C159" s="1">
        <v>12</v>
      </c>
      <c r="D159" s="1" t="s">
        <v>151</v>
      </c>
      <c r="E159" s="1">
        <v>2</v>
      </c>
      <c r="F159" s="1">
        <v>2012</v>
      </c>
      <c r="H159" s="1">
        <v>154</v>
      </c>
    </row>
    <row r="160" spans="2:8" x14ac:dyDescent="0.25">
      <c r="B160" s="1" t="s">
        <v>81</v>
      </c>
      <c r="C160" s="1">
        <v>3</v>
      </c>
      <c r="D160" s="1" t="s">
        <v>198</v>
      </c>
      <c r="E160" s="1">
        <v>4</v>
      </c>
      <c r="F160" s="1">
        <v>2011</v>
      </c>
      <c r="H160" s="1">
        <v>155</v>
      </c>
    </row>
    <row r="161" spans="2:8" x14ac:dyDescent="0.25">
      <c r="B161" s="1" t="s">
        <v>81</v>
      </c>
      <c r="C161" s="1">
        <v>3</v>
      </c>
      <c r="D161" s="1" t="s">
        <v>198</v>
      </c>
      <c r="E161" s="1">
        <v>4</v>
      </c>
      <c r="F161" s="1">
        <v>2011</v>
      </c>
      <c r="H161" s="18">
        <v>156</v>
      </c>
    </row>
    <row r="162" spans="2:8" x14ac:dyDescent="0.25">
      <c r="B162" s="18" t="s">
        <v>81</v>
      </c>
      <c r="C162" s="1">
        <v>3</v>
      </c>
      <c r="D162" s="1" t="s">
        <v>145</v>
      </c>
      <c r="E162" s="1">
        <v>6</v>
      </c>
      <c r="F162" s="1">
        <v>2010</v>
      </c>
      <c r="H162" s="1">
        <v>157</v>
      </c>
    </row>
    <row r="163" spans="2:8" x14ac:dyDescent="0.25">
      <c r="B163" s="18" t="s">
        <v>81</v>
      </c>
      <c r="C163" s="1">
        <v>8</v>
      </c>
      <c r="D163" s="1" t="s">
        <v>57</v>
      </c>
      <c r="E163" s="1">
        <v>4</v>
      </c>
      <c r="F163" s="1">
        <v>2009</v>
      </c>
      <c r="H163" s="1">
        <v>158</v>
      </c>
    </row>
    <row r="164" spans="2:8" x14ac:dyDescent="0.25">
      <c r="B164" s="18" t="s">
        <v>81</v>
      </c>
      <c r="C164" s="1">
        <v>9</v>
      </c>
      <c r="D164" s="1" t="s">
        <v>211</v>
      </c>
      <c r="E164" s="1">
        <v>3</v>
      </c>
      <c r="F164" s="1">
        <v>2009</v>
      </c>
      <c r="H164" s="18">
        <v>159</v>
      </c>
    </row>
    <row r="165" spans="2:8" x14ac:dyDescent="0.25">
      <c r="B165" s="18" t="s">
        <v>81</v>
      </c>
      <c r="C165" s="1">
        <v>5</v>
      </c>
      <c r="D165" s="1" t="s">
        <v>198</v>
      </c>
      <c r="E165" s="1">
        <v>2</v>
      </c>
      <c r="F165" s="1">
        <v>2009</v>
      </c>
      <c r="H165" s="1">
        <v>160</v>
      </c>
    </row>
    <row r="166" spans="2:8" x14ac:dyDescent="0.25">
      <c r="B166" s="18" t="s">
        <v>81</v>
      </c>
      <c r="C166" s="18">
        <v>3</v>
      </c>
      <c r="D166" s="18" t="s">
        <v>110</v>
      </c>
      <c r="E166" s="18">
        <v>2</v>
      </c>
      <c r="F166" s="1">
        <v>2005</v>
      </c>
      <c r="H166" s="1">
        <v>161</v>
      </c>
    </row>
    <row r="167" spans="2:8" x14ac:dyDescent="0.25">
      <c r="B167" s="18" t="s">
        <v>81</v>
      </c>
      <c r="C167" s="18">
        <v>4</v>
      </c>
      <c r="D167" s="18" t="s">
        <v>299</v>
      </c>
      <c r="E167" s="18">
        <v>3</v>
      </c>
      <c r="F167" s="1">
        <v>2005</v>
      </c>
      <c r="H167" s="18">
        <v>162</v>
      </c>
    </row>
    <row r="168" spans="2:8" x14ac:dyDescent="0.25">
      <c r="B168" s="18" t="s">
        <v>81</v>
      </c>
      <c r="C168" s="18">
        <v>6</v>
      </c>
      <c r="D168" s="18" t="s">
        <v>145</v>
      </c>
      <c r="E168" s="18">
        <v>2</v>
      </c>
      <c r="F168" s="1">
        <v>2005</v>
      </c>
      <c r="H168" s="1">
        <v>163</v>
      </c>
    </row>
    <row r="169" spans="2:8" x14ac:dyDescent="0.25">
      <c r="B169" s="18" t="s">
        <v>81</v>
      </c>
      <c r="C169" s="18">
        <v>9</v>
      </c>
      <c r="D169" s="18" t="s">
        <v>325</v>
      </c>
      <c r="E169" s="18">
        <v>0</v>
      </c>
      <c r="F169" s="1">
        <v>2005</v>
      </c>
      <c r="H169" s="1">
        <v>164</v>
      </c>
    </row>
    <row r="170" spans="2:8" x14ac:dyDescent="0.25">
      <c r="B170" s="18" t="s">
        <v>81</v>
      </c>
      <c r="C170" s="18">
        <v>5</v>
      </c>
      <c r="D170" s="18" t="s">
        <v>23</v>
      </c>
      <c r="E170" s="18">
        <v>3</v>
      </c>
      <c r="F170" s="1">
        <v>2004</v>
      </c>
      <c r="H170" s="18">
        <v>165</v>
      </c>
    </row>
    <row r="171" spans="2:8" x14ac:dyDescent="0.25">
      <c r="B171" s="18" t="s">
        <v>81</v>
      </c>
      <c r="C171" s="18">
        <v>3</v>
      </c>
      <c r="D171" s="18" t="s">
        <v>110</v>
      </c>
      <c r="E171" s="18">
        <v>2</v>
      </c>
      <c r="F171" s="1">
        <v>2004</v>
      </c>
      <c r="H171" s="1">
        <v>166</v>
      </c>
    </row>
    <row r="172" spans="2:8" x14ac:dyDescent="0.25">
      <c r="B172" s="18" t="s">
        <v>81</v>
      </c>
      <c r="C172" s="18">
        <v>4</v>
      </c>
      <c r="D172" s="18" t="s">
        <v>212</v>
      </c>
      <c r="E172" s="18">
        <v>3</v>
      </c>
      <c r="F172" s="1">
        <v>2004</v>
      </c>
      <c r="H172" s="1">
        <v>167</v>
      </c>
    </row>
    <row r="173" spans="2:8" x14ac:dyDescent="0.25">
      <c r="B173" s="18" t="s">
        <v>81</v>
      </c>
      <c r="C173" s="18">
        <v>2</v>
      </c>
      <c r="D173" s="18" t="s">
        <v>147</v>
      </c>
      <c r="E173" s="18">
        <v>1</v>
      </c>
      <c r="F173" s="1">
        <v>2004</v>
      </c>
      <c r="H173" s="18">
        <v>168</v>
      </c>
    </row>
    <row r="174" spans="2:8" x14ac:dyDescent="0.25">
      <c r="B174" s="1" t="s">
        <v>81</v>
      </c>
      <c r="C174" s="1">
        <v>4</v>
      </c>
      <c r="D174" s="1" t="s">
        <v>150</v>
      </c>
      <c r="E174" s="1">
        <v>3</v>
      </c>
      <c r="F174" s="1">
        <v>2004</v>
      </c>
      <c r="H174" s="1">
        <v>169</v>
      </c>
    </row>
    <row r="175" spans="2:8" x14ac:dyDescent="0.25">
      <c r="B175" s="18" t="s">
        <v>81</v>
      </c>
      <c r="C175" s="18">
        <v>2</v>
      </c>
      <c r="D175" s="18" t="s">
        <v>167</v>
      </c>
      <c r="E175" s="18">
        <v>0</v>
      </c>
      <c r="F175" s="1">
        <v>2004</v>
      </c>
      <c r="H175" s="1">
        <v>170</v>
      </c>
    </row>
    <row r="176" spans="2:8" x14ac:dyDescent="0.25">
      <c r="B176" s="1" t="s">
        <v>208</v>
      </c>
      <c r="C176" s="1">
        <v>0</v>
      </c>
      <c r="D176" s="1" t="s">
        <v>17</v>
      </c>
      <c r="E176" s="1">
        <v>4</v>
      </c>
      <c r="F176" s="1">
        <v>2011</v>
      </c>
      <c r="H176" s="18">
        <v>171</v>
      </c>
    </row>
    <row r="177" spans="2:8" x14ac:dyDescent="0.25">
      <c r="B177" s="1" t="s">
        <v>208</v>
      </c>
      <c r="C177" s="1">
        <v>2</v>
      </c>
      <c r="D177" s="1" t="s">
        <v>110</v>
      </c>
      <c r="E177" s="1">
        <v>3</v>
      </c>
      <c r="F177" s="1">
        <v>2010</v>
      </c>
      <c r="H177" s="1">
        <v>172</v>
      </c>
    </row>
    <row r="178" spans="2:8" x14ac:dyDescent="0.25">
      <c r="B178" s="1" t="s">
        <v>208</v>
      </c>
      <c r="C178" s="1">
        <v>5</v>
      </c>
      <c r="D178" s="1" t="s">
        <v>49</v>
      </c>
      <c r="E178" s="1">
        <v>4</v>
      </c>
      <c r="F178" s="1">
        <v>2010</v>
      </c>
      <c r="H178" s="1">
        <v>173</v>
      </c>
    </row>
    <row r="179" spans="2:8" x14ac:dyDescent="0.25">
      <c r="B179" s="1" t="s">
        <v>250</v>
      </c>
      <c r="C179" s="1">
        <v>1</v>
      </c>
      <c r="D179" s="1" t="s">
        <v>17</v>
      </c>
      <c r="E179" s="1">
        <v>10</v>
      </c>
      <c r="F179" s="1">
        <v>2013</v>
      </c>
      <c r="H179" s="18">
        <v>174</v>
      </c>
    </row>
    <row r="180" spans="2:8" x14ac:dyDescent="0.25">
      <c r="B180" s="1" t="s">
        <v>250</v>
      </c>
      <c r="C180" s="1">
        <v>4</v>
      </c>
      <c r="D180" s="1" t="s">
        <v>266</v>
      </c>
      <c r="E180" s="1">
        <v>7</v>
      </c>
      <c r="F180" s="1">
        <v>2013</v>
      </c>
      <c r="H180" s="1">
        <v>175</v>
      </c>
    </row>
    <row r="181" spans="2:8" x14ac:dyDescent="0.25">
      <c r="B181" s="1" t="s">
        <v>250</v>
      </c>
      <c r="C181" s="1">
        <v>6</v>
      </c>
      <c r="D181" s="1" t="s">
        <v>100</v>
      </c>
      <c r="E181" s="1">
        <v>7</v>
      </c>
      <c r="F181" s="1">
        <v>2012</v>
      </c>
      <c r="H181" s="1">
        <v>176</v>
      </c>
    </row>
    <row r="182" spans="2:8" x14ac:dyDescent="0.25">
      <c r="B182" s="1" t="s">
        <v>250</v>
      </c>
      <c r="C182" s="1">
        <v>5</v>
      </c>
      <c r="D182" s="1" t="s">
        <v>17</v>
      </c>
      <c r="E182" s="1">
        <v>4</v>
      </c>
      <c r="F182" s="1">
        <v>2009</v>
      </c>
      <c r="H182" s="18">
        <v>177</v>
      </c>
    </row>
    <row r="183" spans="2:8" x14ac:dyDescent="0.25">
      <c r="B183" s="1" t="s">
        <v>250</v>
      </c>
      <c r="C183" s="1">
        <v>2</v>
      </c>
      <c r="D183" s="1" t="s">
        <v>147</v>
      </c>
      <c r="E183" s="1">
        <v>4</v>
      </c>
      <c r="F183" s="1">
        <v>2009</v>
      </c>
      <c r="H183" s="1">
        <v>178</v>
      </c>
    </row>
    <row r="184" spans="2:8" x14ac:dyDescent="0.25">
      <c r="B184" s="18" t="s">
        <v>58</v>
      </c>
      <c r="C184" s="18">
        <v>1</v>
      </c>
      <c r="D184" s="18" t="s">
        <v>145</v>
      </c>
      <c r="E184" s="1">
        <v>10</v>
      </c>
      <c r="F184" s="1">
        <v>2024</v>
      </c>
      <c r="H184" s="1">
        <v>179</v>
      </c>
    </row>
    <row r="185" spans="2:8" x14ac:dyDescent="0.25">
      <c r="B185" s="18" t="s">
        <v>58</v>
      </c>
      <c r="C185" s="18">
        <v>0</v>
      </c>
      <c r="D185" s="18" t="s">
        <v>81</v>
      </c>
      <c r="E185" s="1">
        <v>1</v>
      </c>
      <c r="F185" s="1">
        <v>2024</v>
      </c>
      <c r="H185" s="18">
        <v>180</v>
      </c>
    </row>
    <row r="186" spans="2:8" x14ac:dyDescent="0.25">
      <c r="B186" s="1" t="s">
        <v>58</v>
      </c>
      <c r="C186" s="18">
        <v>13</v>
      </c>
      <c r="D186" s="1" t="s">
        <v>152</v>
      </c>
      <c r="E186" s="1">
        <v>3</v>
      </c>
      <c r="F186" s="1">
        <v>2024</v>
      </c>
      <c r="H186" s="1">
        <v>181</v>
      </c>
    </row>
    <row r="187" spans="2:8" x14ac:dyDescent="0.25">
      <c r="B187" s="1" t="s">
        <v>58</v>
      </c>
      <c r="C187" s="1">
        <v>7</v>
      </c>
      <c r="D187" s="1" t="s">
        <v>150</v>
      </c>
      <c r="E187" s="1">
        <v>8</v>
      </c>
      <c r="F187" s="1">
        <v>2023</v>
      </c>
      <c r="H187" s="1">
        <v>182</v>
      </c>
    </row>
    <row r="188" spans="2:8" x14ac:dyDescent="0.25">
      <c r="B188" s="1" t="s">
        <v>58</v>
      </c>
      <c r="C188" s="1">
        <v>2</v>
      </c>
      <c r="D188" s="1" t="s">
        <v>23</v>
      </c>
      <c r="E188" s="1">
        <v>3</v>
      </c>
      <c r="F188" s="1">
        <v>2022</v>
      </c>
      <c r="H188" s="18">
        <v>183</v>
      </c>
    </row>
    <row r="189" spans="2:8" x14ac:dyDescent="0.25">
      <c r="B189" s="1" t="s">
        <v>58</v>
      </c>
      <c r="C189" s="1">
        <v>5</v>
      </c>
      <c r="D189" s="1" t="s">
        <v>268</v>
      </c>
      <c r="E189" s="1">
        <v>4</v>
      </c>
      <c r="F189" s="1">
        <v>2022</v>
      </c>
      <c r="H189" s="1">
        <v>184</v>
      </c>
    </row>
    <row r="190" spans="2:8" x14ac:dyDescent="0.25">
      <c r="B190" s="1" t="s">
        <v>58</v>
      </c>
      <c r="C190" s="1">
        <v>2</v>
      </c>
      <c r="D190" s="1" t="s">
        <v>23</v>
      </c>
      <c r="E190" s="1">
        <v>9</v>
      </c>
      <c r="F190" s="1">
        <v>2019</v>
      </c>
      <c r="H190" s="1">
        <v>185</v>
      </c>
    </row>
    <row r="191" spans="2:8" x14ac:dyDescent="0.25">
      <c r="B191" s="1" t="s">
        <v>58</v>
      </c>
      <c r="C191" s="1">
        <v>2</v>
      </c>
      <c r="D191" s="1" t="s">
        <v>148</v>
      </c>
      <c r="E191" s="1">
        <v>7</v>
      </c>
      <c r="F191" s="1">
        <v>2019</v>
      </c>
      <c r="H191" s="18">
        <v>186</v>
      </c>
    </row>
    <row r="192" spans="2:8" x14ac:dyDescent="0.25">
      <c r="B192" s="1" t="s">
        <v>58</v>
      </c>
      <c r="C192" s="1">
        <v>1</v>
      </c>
      <c r="D192" s="18" t="s">
        <v>110</v>
      </c>
      <c r="E192" s="1">
        <v>5</v>
      </c>
      <c r="F192" s="1">
        <v>2018</v>
      </c>
      <c r="H192" s="1">
        <v>187</v>
      </c>
    </row>
    <row r="193" spans="2:8" x14ac:dyDescent="0.25">
      <c r="B193" s="1" t="s">
        <v>58</v>
      </c>
      <c r="C193" s="1">
        <v>17</v>
      </c>
      <c r="D193" s="1" t="s">
        <v>100</v>
      </c>
      <c r="E193" s="1">
        <v>0</v>
      </c>
      <c r="F193" s="1">
        <v>2018</v>
      </c>
      <c r="H193" s="1">
        <v>188</v>
      </c>
    </row>
    <row r="194" spans="2:8" x14ac:dyDescent="0.25">
      <c r="B194" s="1" t="s">
        <v>58</v>
      </c>
      <c r="C194" s="1">
        <v>11</v>
      </c>
      <c r="D194" s="1" t="s">
        <v>57</v>
      </c>
      <c r="E194" s="1">
        <v>5</v>
      </c>
      <c r="F194" s="1">
        <v>2017</v>
      </c>
      <c r="H194" s="18">
        <v>189</v>
      </c>
    </row>
    <row r="195" spans="2:8" x14ac:dyDescent="0.25">
      <c r="B195" s="1" t="s">
        <v>58</v>
      </c>
      <c r="C195" s="1">
        <v>5</v>
      </c>
      <c r="D195" s="1" t="s">
        <v>108</v>
      </c>
      <c r="E195" s="1">
        <v>0</v>
      </c>
      <c r="F195" s="1">
        <v>2017</v>
      </c>
      <c r="H195" s="1">
        <v>190</v>
      </c>
    </row>
    <row r="196" spans="2:8" x14ac:dyDescent="0.25">
      <c r="B196" s="1" t="s">
        <v>58</v>
      </c>
      <c r="C196" s="1">
        <v>4</v>
      </c>
      <c r="D196" s="1" t="s">
        <v>327</v>
      </c>
      <c r="E196" s="1">
        <v>3</v>
      </c>
      <c r="F196" s="1">
        <v>2016</v>
      </c>
      <c r="H196" s="1">
        <v>191</v>
      </c>
    </row>
    <row r="197" spans="2:8" x14ac:dyDescent="0.25">
      <c r="B197" s="1" t="s">
        <v>58</v>
      </c>
      <c r="C197" s="1">
        <v>4</v>
      </c>
      <c r="D197" s="1" t="s">
        <v>170</v>
      </c>
      <c r="E197" s="1">
        <v>2</v>
      </c>
      <c r="F197" s="1">
        <v>2014</v>
      </c>
      <c r="H197" s="18">
        <v>192</v>
      </c>
    </row>
    <row r="198" spans="2:8" x14ac:dyDescent="0.25">
      <c r="B198" s="1" t="s">
        <v>58</v>
      </c>
      <c r="C198" s="1">
        <v>3</v>
      </c>
      <c r="D198" s="1" t="s">
        <v>52</v>
      </c>
      <c r="E198" s="1">
        <v>8</v>
      </c>
      <c r="F198" s="1">
        <v>2014</v>
      </c>
      <c r="H198" s="1">
        <v>193</v>
      </c>
    </row>
    <row r="199" spans="2:8" x14ac:dyDescent="0.25">
      <c r="B199" s="1" t="s">
        <v>58</v>
      </c>
      <c r="C199" s="1">
        <v>1</v>
      </c>
      <c r="D199" s="1" t="s">
        <v>150</v>
      </c>
      <c r="E199" s="1">
        <v>12</v>
      </c>
      <c r="F199" s="1">
        <v>2014</v>
      </c>
      <c r="H199" s="1">
        <v>194</v>
      </c>
    </row>
    <row r="200" spans="2:8" x14ac:dyDescent="0.25">
      <c r="B200" s="1" t="s">
        <v>58</v>
      </c>
      <c r="C200" s="1">
        <v>5</v>
      </c>
      <c r="D200" s="1" t="s">
        <v>17</v>
      </c>
      <c r="E200" s="1">
        <v>8</v>
      </c>
      <c r="F200" s="1">
        <v>2013</v>
      </c>
      <c r="H200" s="18">
        <v>195</v>
      </c>
    </row>
    <row r="201" spans="2:8" x14ac:dyDescent="0.25">
      <c r="B201" s="1" t="s">
        <v>58</v>
      </c>
      <c r="C201" s="1">
        <v>2</v>
      </c>
      <c r="D201" s="1" t="s">
        <v>235</v>
      </c>
      <c r="E201" s="1">
        <v>6</v>
      </c>
      <c r="F201" s="1">
        <v>2012</v>
      </c>
      <c r="H201" s="1">
        <v>196</v>
      </c>
    </row>
    <row r="202" spans="2:8" x14ac:dyDescent="0.25">
      <c r="B202" s="1" t="s">
        <v>58</v>
      </c>
      <c r="C202" s="1">
        <v>7</v>
      </c>
      <c r="D202" s="1" t="s">
        <v>152</v>
      </c>
      <c r="E202" s="1">
        <v>17</v>
      </c>
      <c r="F202" s="1">
        <v>2012</v>
      </c>
      <c r="H202" s="1">
        <v>197</v>
      </c>
    </row>
    <row r="203" spans="2:8" x14ac:dyDescent="0.25">
      <c r="B203" s="1" t="s">
        <v>58</v>
      </c>
      <c r="C203" s="1">
        <v>7</v>
      </c>
      <c r="D203" s="1" t="s">
        <v>326</v>
      </c>
      <c r="E203" s="1">
        <v>5</v>
      </c>
      <c r="F203" s="1">
        <v>2011</v>
      </c>
      <c r="H203" s="18">
        <v>198</v>
      </c>
    </row>
    <row r="204" spans="2:8" x14ac:dyDescent="0.25">
      <c r="B204" s="1" t="s">
        <v>58</v>
      </c>
      <c r="C204" s="1">
        <v>4</v>
      </c>
      <c r="D204" s="1" t="s">
        <v>81</v>
      </c>
      <c r="E204" s="1">
        <v>5</v>
      </c>
      <c r="F204" s="1">
        <v>2011</v>
      </c>
      <c r="H204" s="1">
        <v>199</v>
      </c>
    </row>
    <row r="205" spans="2:8" x14ac:dyDescent="0.25">
      <c r="B205" s="1" t="s">
        <v>58</v>
      </c>
      <c r="C205" s="1">
        <v>6</v>
      </c>
      <c r="D205" s="1" t="s">
        <v>49</v>
      </c>
      <c r="E205" s="1">
        <v>16</v>
      </c>
      <c r="F205" s="1">
        <v>2011</v>
      </c>
      <c r="H205" s="1">
        <v>200</v>
      </c>
    </row>
    <row r="206" spans="2:8" x14ac:dyDescent="0.25">
      <c r="B206" s="1" t="s">
        <v>166</v>
      </c>
      <c r="C206" s="1">
        <v>1</v>
      </c>
      <c r="D206" s="1" t="s">
        <v>23</v>
      </c>
      <c r="E206" s="1">
        <v>2</v>
      </c>
      <c r="F206" s="1">
        <v>2010</v>
      </c>
      <c r="H206" s="18">
        <v>201</v>
      </c>
    </row>
    <row r="207" spans="2:8" x14ac:dyDescent="0.25">
      <c r="B207" s="1" t="s">
        <v>58</v>
      </c>
      <c r="C207" s="1">
        <v>1</v>
      </c>
      <c r="D207" s="1" t="s">
        <v>23</v>
      </c>
      <c r="E207" s="1">
        <v>11</v>
      </c>
      <c r="F207" s="1">
        <v>2010</v>
      </c>
      <c r="H207" s="1">
        <v>202</v>
      </c>
    </row>
    <row r="208" spans="2:8" x14ac:dyDescent="0.25">
      <c r="B208" s="1" t="s">
        <v>166</v>
      </c>
      <c r="C208" s="1">
        <v>12</v>
      </c>
      <c r="D208" s="1" t="s">
        <v>209</v>
      </c>
      <c r="E208" s="1">
        <v>3</v>
      </c>
      <c r="F208" s="1">
        <v>2010</v>
      </c>
      <c r="H208" s="1">
        <v>203</v>
      </c>
    </row>
    <row r="209" spans="2:8" x14ac:dyDescent="0.25">
      <c r="B209" s="1" t="s">
        <v>58</v>
      </c>
      <c r="C209" s="1">
        <v>4</v>
      </c>
      <c r="D209" s="1" t="s">
        <v>110</v>
      </c>
      <c r="E209" s="1">
        <v>2</v>
      </c>
      <c r="F209" s="1">
        <v>2010</v>
      </c>
      <c r="H209" s="18">
        <v>204</v>
      </c>
    </row>
    <row r="210" spans="2:8" x14ac:dyDescent="0.25">
      <c r="B210" s="1" t="s">
        <v>58</v>
      </c>
      <c r="C210" s="1">
        <v>7</v>
      </c>
      <c r="D210" s="1" t="s">
        <v>210</v>
      </c>
      <c r="E210" s="1">
        <v>3</v>
      </c>
      <c r="F210" s="1">
        <v>2010</v>
      </c>
      <c r="H210" s="1">
        <v>205</v>
      </c>
    </row>
    <row r="211" spans="2:8" x14ac:dyDescent="0.25">
      <c r="B211" s="1" t="s">
        <v>58</v>
      </c>
      <c r="C211" s="1">
        <v>10</v>
      </c>
      <c r="D211" s="1" t="s">
        <v>147</v>
      </c>
      <c r="E211" s="1">
        <v>3</v>
      </c>
      <c r="F211" s="1">
        <v>2010</v>
      </c>
      <c r="H211" s="1">
        <v>206</v>
      </c>
    </row>
    <row r="212" spans="2:8" x14ac:dyDescent="0.25">
      <c r="B212" s="1" t="s">
        <v>166</v>
      </c>
      <c r="C212" s="1">
        <v>7</v>
      </c>
      <c r="D212" s="1" t="s">
        <v>208</v>
      </c>
      <c r="E212" s="1">
        <v>2</v>
      </c>
      <c r="F212" s="1">
        <v>2010</v>
      </c>
      <c r="H212" s="18">
        <v>207</v>
      </c>
    </row>
    <row r="213" spans="2:8" x14ac:dyDescent="0.25">
      <c r="B213" s="1" t="s">
        <v>163</v>
      </c>
      <c r="C213" s="18">
        <v>8</v>
      </c>
      <c r="D213" s="1" t="s">
        <v>17</v>
      </c>
      <c r="E213" s="1">
        <v>7</v>
      </c>
      <c r="F213" s="1">
        <v>2024</v>
      </c>
      <c r="H213" s="1">
        <v>208</v>
      </c>
    </row>
    <row r="214" spans="2:8" x14ac:dyDescent="0.25">
      <c r="B214" s="1" t="s">
        <v>163</v>
      </c>
      <c r="C214" s="18">
        <v>5</v>
      </c>
      <c r="D214" s="18" t="s">
        <v>17</v>
      </c>
      <c r="E214" s="1">
        <v>9</v>
      </c>
      <c r="F214" s="1">
        <v>2023</v>
      </c>
      <c r="H214" s="1">
        <v>209</v>
      </c>
    </row>
    <row r="215" spans="2:8" x14ac:dyDescent="0.25">
      <c r="B215" s="1" t="s">
        <v>163</v>
      </c>
      <c r="C215" s="1">
        <v>8</v>
      </c>
      <c r="D215" s="1" t="s">
        <v>57</v>
      </c>
      <c r="E215" s="1">
        <v>9</v>
      </c>
      <c r="F215" s="1">
        <v>2023</v>
      </c>
      <c r="H215" s="18">
        <v>210</v>
      </c>
    </row>
    <row r="216" spans="2:8" x14ac:dyDescent="0.25">
      <c r="B216" s="1" t="s">
        <v>163</v>
      </c>
      <c r="C216" s="1">
        <v>4</v>
      </c>
      <c r="D216" s="1" t="s">
        <v>51</v>
      </c>
      <c r="E216" s="1">
        <v>0</v>
      </c>
      <c r="F216" s="1">
        <v>2022</v>
      </c>
      <c r="H216" s="1">
        <v>211</v>
      </c>
    </row>
    <row r="217" spans="2:8" x14ac:dyDescent="0.25">
      <c r="B217" s="1" t="s">
        <v>163</v>
      </c>
      <c r="C217" s="1">
        <v>1</v>
      </c>
      <c r="D217" s="1" t="s">
        <v>145</v>
      </c>
      <c r="E217" s="1">
        <v>3</v>
      </c>
      <c r="F217" s="1">
        <v>2019</v>
      </c>
      <c r="H217" s="1">
        <v>212</v>
      </c>
    </row>
    <row r="218" spans="2:8" x14ac:dyDescent="0.25">
      <c r="B218" s="1" t="s">
        <v>108</v>
      </c>
      <c r="C218" s="1">
        <v>3</v>
      </c>
      <c r="D218" s="1" t="s">
        <v>52</v>
      </c>
      <c r="E218" s="1">
        <v>13</v>
      </c>
      <c r="F218" s="1">
        <v>2018</v>
      </c>
      <c r="H218" s="18">
        <v>213</v>
      </c>
    </row>
    <row r="219" spans="2:8" x14ac:dyDescent="0.25">
      <c r="B219" s="1" t="s">
        <v>108</v>
      </c>
      <c r="C219" s="1">
        <v>1</v>
      </c>
      <c r="D219" s="1" t="s">
        <v>268</v>
      </c>
      <c r="E219" s="1">
        <v>10</v>
      </c>
      <c r="F219" s="1">
        <v>2018</v>
      </c>
      <c r="H219" s="1">
        <v>214</v>
      </c>
    </row>
    <row r="220" spans="2:8" x14ac:dyDescent="0.25">
      <c r="B220" s="1" t="s">
        <v>108</v>
      </c>
      <c r="C220" s="1">
        <v>2</v>
      </c>
      <c r="D220" s="1" t="s">
        <v>268</v>
      </c>
      <c r="E220" s="1">
        <v>7</v>
      </c>
      <c r="F220" s="1">
        <v>2015</v>
      </c>
      <c r="H220" s="1">
        <v>215</v>
      </c>
    </row>
    <row r="221" spans="2:8" x14ac:dyDescent="0.25">
      <c r="B221" s="1" t="s">
        <v>108</v>
      </c>
      <c r="C221" s="18">
        <v>0</v>
      </c>
      <c r="D221" s="18" t="s">
        <v>152</v>
      </c>
      <c r="E221" s="18">
        <v>3</v>
      </c>
      <c r="F221" s="1">
        <v>2004</v>
      </c>
      <c r="H221" s="18">
        <v>216</v>
      </c>
    </row>
    <row r="222" spans="2:8" x14ac:dyDescent="0.25">
      <c r="B222" s="1" t="s">
        <v>198</v>
      </c>
      <c r="C222" s="1">
        <v>4</v>
      </c>
      <c r="D222" s="1" t="s">
        <v>189</v>
      </c>
      <c r="E222" s="1">
        <v>7</v>
      </c>
      <c r="F222" s="1">
        <v>2014</v>
      </c>
      <c r="H222" s="1">
        <v>217</v>
      </c>
    </row>
    <row r="223" spans="2:8" x14ac:dyDescent="0.25">
      <c r="B223" s="1" t="s">
        <v>198</v>
      </c>
      <c r="C223" s="1">
        <v>13</v>
      </c>
      <c r="D223" s="1" t="s">
        <v>17</v>
      </c>
      <c r="E223" s="1">
        <v>7</v>
      </c>
      <c r="F223" s="1">
        <v>2012</v>
      </c>
      <c r="H223" s="1">
        <v>218</v>
      </c>
    </row>
    <row r="224" spans="2:8" x14ac:dyDescent="0.25">
      <c r="B224" s="1" t="s">
        <v>198</v>
      </c>
      <c r="C224" s="1">
        <v>3</v>
      </c>
      <c r="D224" s="1" t="s">
        <v>199</v>
      </c>
      <c r="E224" s="1">
        <v>4</v>
      </c>
      <c r="F224" s="1">
        <v>2012</v>
      </c>
      <c r="H224" s="18">
        <v>219</v>
      </c>
    </row>
    <row r="225" spans="2:8" x14ac:dyDescent="0.25">
      <c r="B225" s="1" t="s">
        <v>198</v>
      </c>
      <c r="C225" s="1">
        <v>3</v>
      </c>
      <c r="D225" s="1" t="s">
        <v>247</v>
      </c>
      <c r="E225" s="1">
        <v>9</v>
      </c>
      <c r="F225" s="1">
        <v>2012</v>
      </c>
      <c r="H225" s="1">
        <v>220</v>
      </c>
    </row>
    <row r="226" spans="2:8" x14ac:dyDescent="0.25">
      <c r="B226" s="1" t="s">
        <v>198</v>
      </c>
      <c r="C226" s="1">
        <v>12</v>
      </c>
      <c r="D226" s="1" t="s">
        <v>151</v>
      </c>
      <c r="E226" s="1">
        <v>10</v>
      </c>
      <c r="F226" s="1">
        <v>2012</v>
      </c>
      <c r="H226" s="1">
        <v>221</v>
      </c>
    </row>
    <row r="227" spans="2:8" x14ac:dyDescent="0.25">
      <c r="B227" s="1" t="s">
        <v>198</v>
      </c>
      <c r="C227" s="1">
        <v>4</v>
      </c>
      <c r="D227" s="1" t="s">
        <v>57</v>
      </c>
      <c r="E227" s="1">
        <v>2</v>
      </c>
      <c r="F227" s="1">
        <v>2011</v>
      </c>
      <c r="H227" s="18">
        <v>222</v>
      </c>
    </row>
    <row r="228" spans="2:8" x14ac:dyDescent="0.25">
      <c r="B228" s="1" t="s">
        <v>198</v>
      </c>
      <c r="C228" s="1">
        <v>2</v>
      </c>
      <c r="D228" s="1" t="s">
        <v>52</v>
      </c>
      <c r="E228" s="1">
        <v>3</v>
      </c>
      <c r="F228" s="1">
        <v>2010</v>
      </c>
      <c r="H228" s="1">
        <v>223</v>
      </c>
    </row>
    <row r="229" spans="2:8" x14ac:dyDescent="0.25">
      <c r="B229" s="1" t="s">
        <v>198</v>
      </c>
      <c r="C229" s="1">
        <v>2</v>
      </c>
      <c r="D229" s="1" t="s">
        <v>212</v>
      </c>
      <c r="E229" s="1">
        <v>3</v>
      </c>
      <c r="F229" s="1">
        <v>2010</v>
      </c>
      <c r="H229" s="1">
        <v>224</v>
      </c>
    </row>
    <row r="230" spans="2:8" x14ac:dyDescent="0.25">
      <c r="B230" s="1" t="s">
        <v>198</v>
      </c>
      <c r="C230" s="1">
        <v>12</v>
      </c>
      <c r="D230" s="1" t="s">
        <v>108</v>
      </c>
      <c r="E230" s="1">
        <v>2</v>
      </c>
      <c r="F230" s="1">
        <v>2010</v>
      </c>
      <c r="H230" s="18">
        <v>225</v>
      </c>
    </row>
    <row r="231" spans="2:8" x14ac:dyDescent="0.25">
      <c r="B231" s="1" t="s">
        <v>198</v>
      </c>
      <c r="C231" s="1">
        <v>1</v>
      </c>
      <c r="D231" s="1" t="s">
        <v>147</v>
      </c>
      <c r="E231" s="1">
        <v>10</v>
      </c>
      <c r="F231" s="1">
        <v>2009</v>
      </c>
      <c r="H231" s="1">
        <v>226</v>
      </c>
    </row>
    <row r="232" spans="2:8" x14ac:dyDescent="0.25">
      <c r="B232" s="18" t="s">
        <v>147</v>
      </c>
      <c r="C232" s="18">
        <v>2</v>
      </c>
      <c r="D232" s="18" t="s">
        <v>51</v>
      </c>
      <c r="E232" s="1">
        <v>5</v>
      </c>
      <c r="F232" s="1">
        <v>2024</v>
      </c>
      <c r="H232" s="1">
        <v>227</v>
      </c>
    </row>
    <row r="233" spans="2:8" x14ac:dyDescent="0.25">
      <c r="B233" s="1" t="s">
        <v>147</v>
      </c>
      <c r="C233" s="18">
        <v>7</v>
      </c>
      <c r="D233" s="1" t="s">
        <v>81</v>
      </c>
      <c r="E233" s="1">
        <v>8</v>
      </c>
      <c r="F233" s="1">
        <v>2024</v>
      </c>
      <c r="H233" s="18">
        <v>228</v>
      </c>
    </row>
    <row r="234" spans="2:8" x14ac:dyDescent="0.25">
      <c r="B234" s="1" t="s">
        <v>147</v>
      </c>
      <c r="C234" s="18">
        <v>7</v>
      </c>
      <c r="D234" s="18" t="s">
        <v>57</v>
      </c>
      <c r="E234" s="1">
        <v>2</v>
      </c>
      <c r="F234" s="1">
        <v>2023</v>
      </c>
      <c r="H234" s="1">
        <v>229</v>
      </c>
    </row>
    <row r="235" spans="2:8" x14ac:dyDescent="0.25">
      <c r="B235" s="1" t="s">
        <v>147</v>
      </c>
      <c r="C235" s="18">
        <v>3</v>
      </c>
      <c r="D235" s="1" t="s">
        <v>150</v>
      </c>
      <c r="E235" s="1">
        <v>11</v>
      </c>
      <c r="F235" s="1">
        <v>2023</v>
      </c>
      <c r="H235" s="1">
        <v>230</v>
      </c>
    </row>
    <row r="236" spans="2:8" x14ac:dyDescent="0.25">
      <c r="B236" s="1" t="s">
        <v>147</v>
      </c>
      <c r="C236" s="1">
        <v>4</v>
      </c>
      <c r="D236" s="1" t="s">
        <v>320</v>
      </c>
      <c r="E236" s="1">
        <v>9</v>
      </c>
      <c r="F236" s="1">
        <v>2022</v>
      </c>
      <c r="H236" s="18">
        <v>231</v>
      </c>
    </row>
    <row r="237" spans="2:8" x14ac:dyDescent="0.25">
      <c r="B237" s="1" t="s">
        <v>147</v>
      </c>
      <c r="C237" s="1">
        <v>0</v>
      </c>
      <c r="D237" s="1" t="s">
        <v>81</v>
      </c>
      <c r="E237" s="1">
        <v>4</v>
      </c>
      <c r="F237" s="1">
        <v>2022</v>
      </c>
      <c r="H237" s="1">
        <v>232</v>
      </c>
    </row>
    <row r="238" spans="2:8" x14ac:dyDescent="0.25">
      <c r="B238" s="1" t="s">
        <v>147</v>
      </c>
      <c r="C238" s="1">
        <v>0</v>
      </c>
      <c r="D238" s="1" t="s">
        <v>57</v>
      </c>
      <c r="E238" s="1">
        <v>10</v>
      </c>
      <c r="F238" s="1">
        <v>2019</v>
      </c>
      <c r="H238" s="1">
        <v>233</v>
      </c>
    </row>
    <row r="239" spans="2:8" x14ac:dyDescent="0.25">
      <c r="B239" s="1" t="s">
        <v>147</v>
      </c>
      <c r="C239" s="1">
        <v>4</v>
      </c>
      <c r="D239" s="1" t="s">
        <v>320</v>
      </c>
      <c r="E239" s="1">
        <v>2</v>
      </c>
      <c r="F239" s="1">
        <v>2019</v>
      </c>
      <c r="H239" s="18">
        <v>234</v>
      </c>
    </row>
    <row r="240" spans="2:8" x14ac:dyDescent="0.25">
      <c r="B240" s="1" t="s">
        <v>147</v>
      </c>
      <c r="C240" s="1">
        <v>0</v>
      </c>
      <c r="D240" s="18" t="s">
        <v>110</v>
      </c>
      <c r="E240" s="1">
        <v>13</v>
      </c>
      <c r="F240" s="1">
        <v>2018</v>
      </c>
      <c r="H240" s="1">
        <v>235</v>
      </c>
    </row>
    <row r="241" spans="2:8" x14ac:dyDescent="0.25">
      <c r="B241" s="1" t="s">
        <v>147</v>
      </c>
      <c r="C241" s="1">
        <v>15</v>
      </c>
      <c r="D241" s="1" t="s">
        <v>17</v>
      </c>
      <c r="E241" s="1">
        <v>5</v>
      </c>
      <c r="F241" s="1">
        <v>2017</v>
      </c>
      <c r="H241" s="1">
        <v>236</v>
      </c>
    </row>
    <row r="242" spans="2:8" x14ac:dyDescent="0.25">
      <c r="B242" s="1" t="s">
        <v>147</v>
      </c>
      <c r="C242" s="1">
        <v>8</v>
      </c>
      <c r="D242" s="1" t="s">
        <v>321</v>
      </c>
      <c r="E242" s="1">
        <v>10</v>
      </c>
      <c r="F242" s="1">
        <v>2017</v>
      </c>
      <c r="H242" s="18">
        <v>237</v>
      </c>
    </row>
    <row r="243" spans="2:8" x14ac:dyDescent="0.25">
      <c r="B243" s="1" t="s">
        <v>147</v>
      </c>
      <c r="C243" s="1">
        <v>3</v>
      </c>
      <c r="D243" s="1" t="s">
        <v>58</v>
      </c>
      <c r="E243" s="1">
        <v>5</v>
      </c>
      <c r="F243" s="1">
        <v>2017</v>
      </c>
      <c r="H243" s="1">
        <v>238</v>
      </c>
    </row>
    <row r="244" spans="2:8" x14ac:dyDescent="0.25">
      <c r="B244" s="1" t="s">
        <v>147</v>
      </c>
      <c r="C244" s="1">
        <v>4</v>
      </c>
      <c r="D244" s="1" t="s">
        <v>51</v>
      </c>
      <c r="E244" s="1">
        <v>2</v>
      </c>
      <c r="F244" s="1">
        <v>2016</v>
      </c>
      <c r="H244" s="1">
        <v>239</v>
      </c>
    </row>
    <row r="245" spans="2:8" x14ac:dyDescent="0.25">
      <c r="B245" s="1" t="s">
        <v>147</v>
      </c>
      <c r="C245" s="1">
        <v>3</v>
      </c>
      <c r="D245" s="18" t="s">
        <v>152</v>
      </c>
      <c r="E245" s="1">
        <v>4</v>
      </c>
      <c r="F245" s="1">
        <v>2016</v>
      </c>
      <c r="H245" s="18">
        <v>240</v>
      </c>
    </row>
    <row r="246" spans="2:8" x14ac:dyDescent="0.25">
      <c r="B246" s="1" t="s">
        <v>147</v>
      </c>
      <c r="C246" s="1">
        <v>6</v>
      </c>
      <c r="D246" s="1" t="s">
        <v>146</v>
      </c>
      <c r="E246" s="1">
        <v>4</v>
      </c>
      <c r="F246" s="1">
        <v>2016</v>
      </c>
      <c r="H246" s="1">
        <v>241</v>
      </c>
    </row>
    <row r="247" spans="2:8" x14ac:dyDescent="0.25">
      <c r="B247" s="1" t="s">
        <v>147</v>
      </c>
      <c r="C247" s="1">
        <v>7</v>
      </c>
      <c r="D247" s="1" t="s">
        <v>149</v>
      </c>
      <c r="E247" s="1">
        <v>6</v>
      </c>
      <c r="F247" s="1">
        <v>2016</v>
      </c>
      <c r="H247" s="1">
        <v>242</v>
      </c>
    </row>
    <row r="248" spans="2:8" x14ac:dyDescent="0.25">
      <c r="B248" s="1" t="s">
        <v>147</v>
      </c>
      <c r="C248" s="1">
        <v>5</v>
      </c>
      <c r="D248" s="1" t="s">
        <v>52</v>
      </c>
      <c r="E248" s="1">
        <v>14</v>
      </c>
      <c r="F248" s="1">
        <v>2015</v>
      </c>
      <c r="H248" s="18">
        <v>243</v>
      </c>
    </row>
    <row r="249" spans="2:8" x14ac:dyDescent="0.25">
      <c r="B249" s="1" t="s">
        <v>147</v>
      </c>
      <c r="C249" s="1">
        <v>13</v>
      </c>
      <c r="D249" s="1" t="s">
        <v>51</v>
      </c>
      <c r="E249" s="1">
        <v>5</v>
      </c>
      <c r="F249" s="1">
        <v>2014</v>
      </c>
      <c r="H249" s="1">
        <v>244</v>
      </c>
    </row>
    <row r="250" spans="2:8" x14ac:dyDescent="0.25">
      <c r="B250" s="1" t="s">
        <v>147</v>
      </c>
      <c r="C250" s="1">
        <v>4</v>
      </c>
      <c r="D250" s="1" t="s">
        <v>320</v>
      </c>
      <c r="E250" s="1">
        <v>3</v>
      </c>
      <c r="F250" s="1">
        <v>2014</v>
      </c>
      <c r="H250" s="1">
        <v>245</v>
      </c>
    </row>
    <row r="251" spans="2:8" x14ac:dyDescent="0.25">
      <c r="B251" s="1" t="s">
        <v>147</v>
      </c>
      <c r="C251" s="1">
        <v>7</v>
      </c>
      <c r="D251" s="1" t="s">
        <v>150</v>
      </c>
      <c r="E251" s="1">
        <v>3</v>
      </c>
      <c r="F251" s="1">
        <v>2014</v>
      </c>
      <c r="H251" s="18">
        <v>246</v>
      </c>
    </row>
    <row r="252" spans="2:8" x14ac:dyDescent="0.25">
      <c r="B252" s="1" t="s">
        <v>147</v>
      </c>
      <c r="C252" s="1">
        <v>8</v>
      </c>
      <c r="D252" s="1" t="s">
        <v>149</v>
      </c>
      <c r="E252" s="1">
        <v>2</v>
      </c>
      <c r="F252" s="1">
        <v>2014</v>
      </c>
      <c r="H252" s="1">
        <v>247</v>
      </c>
    </row>
    <row r="253" spans="2:8" x14ac:dyDescent="0.25">
      <c r="B253" s="1" t="s">
        <v>147</v>
      </c>
      <c r="C253" s="1">
        <v>10</v>
      </c>
      <c r="D253" s="1" t="s">
        <v>58</v>
      </c>
      <c r="E253" s="1">
        <v>8</v>
      </c>
      <c r="F253" s="1">
        <v>2013</v>
      </c>
      <c r="H253" s="1">
        <v>248</v>
      </c>
    </row>
    <row r="254" spans="2:8" x14ac:dyDescent="0.25">
      <c r="B254" s="1" t="s">
        <v>147</v>
      </c>
      <c r="C254" s="1">
        <v>3</v>
      </c>
      <c r="D254" s="1" t="s">
        <v>23</v>
      </c>
      <c r="E254" s="1">
        <v>5</v>
      </c>
      <c r="F254" s="1">
        <v>2012</v>
      </c>
      <c r="H254" s="18">
        <v>249</v>
      </c>
    </row>
    <row r="255" spans="2:8" x14ac:dyDescent="0.25">
      <c r="B255" s="18" t="s">
        <v>147</v>
      </c>
      <c r="C255" s="18">
        <v>10</v>
      </c>
      <c r="D255" s="18" t="s">
        <v>57</v>
      </c>
      <c r="E255" s="18">
        <v>2</v>
      </c>
      <c r="F255" s="1">
        <v>2012</v>
      </c>
      <c r="H255" s="1">
        <v>250</v>
      </c>
    </row>
    <row r="256" spans="2:8" x14ac:dyDescent="0.25">
      <c r="B256" s="1" t="s">
        <v>147</v>
      </c>
      <c r="C256" s="1">
        <v>8</v>
      </c>
      <c r="D256" s="1" t="s">
        <v>51</v>
      </c>
      <c r="E256" s="1">
        <v>3</v>
      </c>
      <c r="F256" s="1">
        <v>2012</v>
      </c>
      <c r="H256" s="1">
        <v>251</v>
      </c>
    </row>
    <row r="257" spans="2:8" x14ac:dyDescent="0.25">
      <c r="B257" s="1" t="s">
        <v>147</v>
      </c>
      <c r="C257" s="1">
        <v>10</v>
      </c>
      <c r="D257" s="1" t="s">
        <v>146</v>
      </c>
      <c r="E257" s="1">
        <v>3</v>
      </c>
      <c r="F257" s="1">
        <v>2012</v>
      </c>
      <c r="H257" s="18">
        <v>252</v>
      </c>
    </row>
    <row r="258" spans="2:8" x14ac:dyDescent="0.25">
      <c r="B258" s="1" t="s">
        <v>147</v>
      </c>
      <c r="C258" s="1">
        <v>0</v>
      </c>
      <c r="D258" s="1" t="s">
        <v>148</v>
      </c>
      <c r="E258" s="1">
        <v>9</v>
      </c>
      <c r="F258" s="1">
        <v>2011</v>
      </c>
      <c r="H258" s="1">
        <v>253</v>
      </c>
    </row>
    <row r="259" spans="2:8" x14ac:dyDescent="0.25">
      <c r="B259" s="1" t="s">
        <v>147</v>
      </c>
      <c r="C259" s="1">
        <v>9</v>
      </c>
      <c r="D259" s="1" t="s">
        <v>100</v>
      </c>
      <c r="E259" s="1">
        <v>2</v>
      </c>
      <c r="F259" s="1">
        <v>2011</v>
      </c>
      <c r="H259" s="1">
        <v>254</v>
      </c>
    </row>
    <row r="260" spans="2:8" x14ac:dyDescent="0.25">
      <c r="B260" s="1" t="s">
        <v>147</v>
      </c>
      <c r="C260" s="1">
        <v>17</v>
      </c>
      <c r="D260" s="1" t="s">
        <v>57</v>
      </c>
      <c r="E260" s="1">
        <v>7</v>
      </c>
      <c r="F260" s="1">
        <v>2010</v>
      </c>
      <c r="H260" s="18">
        <v>255</v>
      </c>
    </row>
    <row r="261" spans="2:8" x14ac:dyDescent="0.25">
      <c r="B261" s="1" t="s">
        <v>147</v>
      </c>
      <c r="C261" s="1">
        <v>0</v>
      </c>
      <c r="D261" s="1" t="s">
        <v>148</v>
      </c>
      <c r="E261" s="1">
        <v>10</v>
      </c>
      <c r="F261" s="1">
        <v>2010</v>
      </c>
      <c r="H261" s="1">
        <v>256</v>
      </c>
    </row>
    <row r="262" spans="2:8" x14ac:dyDescent="0.25">
      <c r="B262" s="1" t="s">
        <v>147</v>
      </c>
      <c r="C262" s="1">
        <v>9</v>
      </c>
      <c r="D262" s="1" t="s">
        <v>210</v>
      </c>
      <c r="E262" s="1">
        <v>5</v>
      </c>
      <c r="F262" s="1">
        <v>2009</v>
      </c>
      <c r="H262" s="1">
        <v>257</v>
      </c>
    </row>
    <row r="263" spans="2:8" x14ac:dyDescent="0.25">
      <c r="B263" s="1" t="s">
        <v>147</v>
      </c>
      <c r="C263" s="1">
        <v>9</v>
      </c>
      <c r="D263" s="1" t="s">
        <v>81</v>
      </c>
      <c r="E263" s="1">
        <v>2</v>
      </c>
      <c r="F263" s="1">
        <v>2009</v>
      </c>
      <c r="H263" s="18">
        <v>258</v>
      </c>
    </row>
    <row r="264" spans="2:8" x14ac:dyDescent="0.25">
      <c r="B264" s="1" t="s">
        <v>147</v>
      </c>
      <c r="C264" s="1">
        <v>9</v>
      </c>
      <c r="D264" s="1" t="s">
        <v>81</v>
      </c>
      <c r="E264" s="1">
        <v>5</v>
      </c>
      <c r="F264" s="1">
        <v>2009</v>
      </c>
      <c r="H264" s="1">
        <v>259</v>
      </c>
    </row>
    <row r="265" spans="2:8" x14ac:dyDescent="0.25">
      <c r="B265" s="1" t="s">
        <v>212</v>
      </c>
      <c r="C265" s="1">
        <v>2</v>
      </c>
      <c r="D265" s="1" t="s">
        <v>51</v>
      </c>
      <c r="E265" s="1">
        <v>7</v>
      </c>
      <c r="F265" s="1">
        <v>2013</v>
      </c>
      <c r="H265" s="1">
        <v>260</v>
      </c>
    </row>
    <row r="266" spans="2:8" x14ac:dyDescent="0.25">
      <c r="B266" s="1" t="s">
        <v>212</v>
      </c>
      <c r="C266" s="1">
        <v>4</v>
      </c>
      <c r="D266" s="1" t="s">
        <v>155</v>
      </c>
      <c r="E266" s="1">
        <v>3</v>
      </c>
      <c r="F266" s="1">
        <v>2011</v>
      </c>
      <c r="H266" s="18">
        <v>261</v>
      </c>
    </row>
    <row r="267" spans="2:8" x14ac:dyDescent="0.25">
      <c r="B267" s="18" t="s">
        <v>212</v>
      </c>
      <c r="C267" s="1">
        <v>1</v>
      </c>
      <c r="D267" s="1" t="s">
        <v>100</v>
      </c>
      <c r="E267" s="1">
        <v>0</v>
      </c>
      <c r="F267" s="1">
        <v>2011</v>
      </c>
      <c r="H267" s="1">
        <v>262</v>
      </c>
    </row>
    <row r="268" spans="2:8" x14ac:dyDescent="0.25">
      <c r="B268" s="1" t="s">
        <v>212</v>
      </c>
      <c r="C268" s="1">
        <v>3</v>
      </c>
      <c r="D268" s="1" t="s">
        <v>198</v>
      </c>
      <c r="E268" s="1">
        <v>0</v>
      </c>
      <c r="F268" s="1">
        <v>2011</v>
      </c>
      <c r="H268" s="1">
        <v>263</v>
      </c>
    </row>
    <row r="269" spans="2:8" x14ac:dyDescent="0.25">
      <c r="B269" s="1" t="s">
        <v>212</v>
      </c>
      <c r="C269" s="1">
        <v>9</v>
      </c>
      <c r="D269" s="1" t="s">
        <v>210</v>
      </c>
      <c r="E269" s="1">
        <v>13</v>
      </c>
      <c r="F269" s="1">
        <v>2010</v>
      </c>
      <c r="H269" s="18">
        <v>264</v>
      </c>
    </row>
    <row r="270" spans="2:8" x14ac:dyDescent="0.25">
      <c r="B270" s="1" t="s">
        <v>212</v>
      </c>
      <c r="C270" s="1">
        <v>5</v>
      </c>
      <c r="D270" s="1" t="s">
        <v>153</v>
      </c>
      <c r="E270" s="1">
        <v>0</v>
      </c>
      <c r="F270" s="1">
        <v>2010</v>
      </c>
      <c r="H270" s="1">
        <v>265</v>
      </c>
    </row>
    <row r="271" spans="2:8" x14ac:dyDescent="0.25">
      <c r="B271" s="18" t="s">
        <v>212</v>
      </c>
      <c r="C271" s="1">
        <v>7</v>
      </c>
      <c r="D271" s="1" t="s">
        <v>209</v>
      </c>
      <c r="E271" s="1">
        <v>2</v>
      </c>
      <c r="F271" s="1">
        <v>2009</v>
      </c>
      <c r="H271" s="1">
        <v>266</v>
      </c>
    </row>
    <row r="272" spans="2:8" x14ac:dyDescent="0.25">
      <c r="B272" s="18" t="s">
        <v>212</v>
      </c>
      <c r="C272" s="18">
        <v>4</v>
      </c>
      <c r="D272" s="18" t="s">
        <v>146</v>
      </c>
      <c r="E272" s="18">
        <v>2</v>
      </c>
      <c r="F272" s="1">
        <v>2005</v>
      </c>
      <c r="H272" s="18">
        <v>267</v>
      </c>
    </row>
    <row r="273" spans="2:8" x14ac:dyDescent="0.25">
      <c r="B273" s="18" t="s">
        <v>212</v>
      </c>
      <c r="C273" s="18">
        <v>4</v>
      </c>
      <c r="D273" s="18" t="s">
        <v>298</v>
      </c>
      <c r="E273" s="18">
        <v>3</v>
      </c>
      <c r="F273" s="1">
        <v>2005</v>
      </c>
      <c r="H273" s="1">
        <v>268</v>
      </c>
    </row>
    <row r="274" spans="2:8" x14ac:dyDescent="0.25">
      <c r="B274" s="18" t="s">
        <v>212</v>
      </c>
      <c r="C274" s="18">
        <v>21</v>
      </c>
      <c r="D274" s="1" t="s">
        <v>57</v>
      </c>
      <c r="E274" s="18">
        <v>5</v>
      </c>
      <c r="F274" s="1">
        <v>2004</v>
      </c>
      <c r="H274" s="1">
        <v>269</v>
      </c>
    </row>
    <row r="275" spans="2:8" x14ac:dyDescent="0.25">
      <c r="B275" s="18" t="s">
        <v>212</v>
      </c>
      <c r="C275" s="18">
        <v>4</v>
      </c>
      <c r="D275" s="18" t="s">
        <v>301</v>
      </c>
      <c r="E275" s="18">
        <v>1</v>
      </c>
      <c r="F275" s="1">
        <v>2004</v>
      </c>
      <c r="H275" s="18">
        <v>270</v>
      </c>
    </row>
    <row r="276" spans="2:8" ht="0.75" customHeight="1" x14ac:dyDescent="0.25">
      <c r="B276" s="1" t="s">
        <v>151</v>
      </c>
      <c r="C276" s="1">
        <v>3</v>
      </c>
      <c r="D276" s="1" t="s">
        <v>153</v>
      </c>
      <c r="E276" s="1">
        <v>1</v>
      </c>
      <c r="F276" s="1">
        <v>2018</v>
      </c>
      <c r="H276" s="1">
        <v>271</v>
      </c>
    </row>
    <row r="277" spans="2:8" x14ac:dyDescent="0.25">
      <c r="B277" s="1" t="s">
        <v>151</v>
      </c>
      <c r="C277" s="1">
        <v>3</v>
      </c>
      <c r="D277" s="1" t="s">
        <v>150</v>
      </c>
      <c r="E277" s="1">
        <v>9</v>
      </c>
      <c r="F277" s="1">
        <v>2017</v>
      </c>
      <c r="H277" s="1">
        <v>272</v>
      </c>
    </row>
    <row r="278" spans="2:8" x14ac:dyDescent="0.25">
      <c r="B278" s="1" t="s">
        <v>151</v>
      </c>
      <c r="C278" s="1">
        <v>2</v>
      </c>
      <c r="D278" s="1" t="s">
        <v>100</v>
      </c>
      <c r="E278" s="1">
        <v>3</v>
      </c>
      <c r="F278" s="1">
        <v>2015</v>
      </c>
      <c r="H278" s="18">
        <v>273</v>
      </c>
    </row>
    <row r="279" spans="2:8" x14ac:dyDescent="0.25">
      <c r="B279" s="1" t="s">
        <v>151</v>
      </c>
      <c r="C279" s="1">
        <v>0</v>
      </c>
      <c r="D279" s="18" t="s">
        <v>152</v>
      </c>
      <c r="E279" s="1">
        <v>18</v>
      </c>
      <c r="F279" s="1">
        <v>2014</v>
      </c>
      <c r="H279" s="1">
        <v>274</v>
      </c>
    </row>
    <row r="280" spans="2:8" x14ac:dyDescent="0.25">
      <c r="B280" s="1" t="s">
        <v>151</v>
      </c>
      <c r="C280" s="1">
        <v>1</v>
      </c>
      <c r="D280" s="18" t="s">
        <v>146</v>
      </c>
      <c r="E280" s="1">
        <v>5</v>
      </c>
      <c r="F280" s="1">
        <v>2013</v>
      </c>
      <c r="H280" s="1">
        <v>275</v>
      </c>
    </row>
    <row r="281" spans="2:8" x14ac:dyDescent="0.25">
      <c r="B281" s="1" t="s">
        <v>151</v>
      </c>
      <c r="C281" s="1">
        <v>1</v>
      </c>
      <c r="D281" s="1" t="s">
        <v>145</v>
      </c>
      <c r="E281" s="1">
        <v>4</v>
      </c>
      <c r="F281" s="1">
        <v>2011</v>
      </c>
      <c r="H281" s="18">
        <v>276</v>
      </c>
    </row>
    <row r="282" spans="2:8" x14ac:dyDescent="0.25">
      <c r="B282" s="1" t="s">
        <v>151</v>
      </c>
      <c r="C282" s="1">
        <v>9</v>
      </c>
      <c r="D282" s="1" t="s">
        <v>208</v>
      </c>
      <c r="E282" s="1">
        <v>12</v>
      </c>
      <c r="F282" s="1">
        <v>2010</v>
      </c>
      <c r="H282" s="1">
        <v>277</v>
      </c>
    </row>
    <row r="283" spans="2:8" x14ac:dyDescent="0.25">
      <c r="B283" s="1" t="s">
        <v>151</v>
      </c>
      <c r="C283" s="1">
        <v>0</v>
      </c>
      <c r="D283" s="1" t="s">
        <v>100</v>
      </c>
      <c r="E283" s="1">
        <v>3</v>
      </c>
      <c r="F283" s="1">
        <v>2009</v>
      </c>
      <c r="H283" s="1">
        <v>278</v>
      </c>
    </row>
    <row r="284" spans="2:8" x14ac:dyDescent="0.25">
      <c r="B284" s="1" t="s">
        <v>151</v>
      </c>
      <c r="C284" s="1">
        <v>5</v>
      </c>
      <c r="D284" s="1" t="s">
        <v>147</v>
      </c>
      <c r="E284" s="1">
        <v>6</v>
      </c>
      <c r="F284" s="1">
        <v>2009</v>
      </c>
      <c r="H284" s="18">
        <v>279</v>
      </c>
    </row>
    <row r="285" spans="2:8" x14ac:dyDescent="0.25">
      <c r="B285" s="1" t="s">
        <v>100</v>
      </c>
      <c r="C285" s="1">
        <v>1</v>
      </c>
      <c r="D285" s="18" t="s">
        <v>320</v>
      </c>
      <c r="E285" s="1">
        <v>4</v>
      </c>
      <c r="F285" s="1">
        <v>2024</v>
      </c>
      <c r="H285" s="1">
        <v>280</v>
      </c>
    </row>
    <row r="286" spans="2:8" x14ac:dyDescent="0.25">
      <c r="B286" s="1" t="s">
        <v>100</v>
      </c>
      <c r="C286" s="1">
        <v>2</v>
      </c>
      <c r="D286" s="1" t="s">
        <v>147</v>
      </c>
      <c r="E286" s="1">
        <v>10</v>
      </c>
      <c r="F286" s="1">
        <v>2024</v>
      </c>
      <c r="H286" s="1">
        <v>281</v>
      </c>
    </row>
    <row r="287" spans="2:8" x14ac:dyDescent="0.25">
      <c r="B287" s="1" t="s">
        <v>100</v>
      </c>
      <c r="C287" s="1">
        <v>5</v>
      </c>
      <c r="D287" s="1" t="s">
        <v>147</v>
      </c>
      <c r="E287" s="1">
        <v>7</v>
      </c>
      <c r="F287" s="1">
        <v>2023</v>
      </c>
      <c r="H287" s="18">
        <v>282</v>
      </c>
    </row>
    <row r="288" spans="2:8" x14ac:dyDescent="0.25">
      <c r="B288" s="1" t="s">
        <v>100</v>
      </c>
      <c r="C288" s="18">
        <v>1</v>
      </c>
      <c r="D288" s="1" t="s">
        <v>163</v>
      </c>
      <c r="E288" s="1">
        <v>13</v>
      </c>
      <c r="F288" s="1">
        <v>2023</v>
      </c>
      <c r="H288" s="1">
        <v>283</v>
      </c>
    </row>
    <row r="289" spans="2:8" x14ac:dyDescent="0.25">
      <c r="B289" s="1" t="s">
        <v>100</v>
      </c>
      <c r="C289" s="1">
        <v>4</v>
      </c>
      <c r="D289" s="1" t="s">
        <v>147</v>
      </c>
      <c r="E289" s="1">
        <v>13</v>
      </c>
      <c r="F289" s="1">
        <v>2022</v>
      </c>
      <c r="H289" s="1">
        <v>284</v>
      </c>
    </row>
    <row r="290" spans="2:8" x14ac:dyDescent="0.25">
      <c r="B290" s="1" t="s">
        <v>100</v>
      </c>
      <c r="C290" s="1">
        <v>5</v>
      </c>
      <c r="D290" s="1" t="s">
        <v>52</v>
      </c>
      <c r="E290" s="1">
        <v>10</v>
      </c>
      <c r="F290" s="1">
        <v>2019</v>
      </c>
      <c r="H290" s="18">
        <v>285</v>
      </c>
    </row>
    <row r="291" spans="2:8" x14ac:dyDescent="0.25">
      <c r="B291" s="1" t="s">
        <v>100</v>
      </c>
      <c r="C291" s="1">
        <v>3</v>
      </c>
      <c r="D291" s="18" t="s">
        <v>146</v>
      </c>
      <c r="E291" s="1">
        <v>1</v>
      </c>
      <c r="F291" s="1">
        <v>2019</v>
      </c>
      <c r="H291" s="1">
        <v>286</v>
      </c>
    </row>
    <row r="292" spans="2:8" x14ac:dyDescent="0.25">
      <c r="B292" s="1" t="s">
        <v>100</v>
      </c>
      <c r="C292" s="1">
        <v>2</v>
      </c>
      <c r="D292" s="1" t="s">
        <v>110</v>
      </c>
      <c r="E292" s="1">
        <v>5</v>
      </c>
      <c r="F292" s="1">
        <v>2018</v>
      </c>
      <c r="H292" s="1">
        <v>287</v>
      </c>
    </row>
    <row r="293" spans="2:8" x14ac:dyDescent="0.25">
      <c r="B293" s="1" t="s">
        <v>100</v>
      </c>
      <c r="C293" s="1">
        <v>10</v>
      </c>
      <c r="D293" s="1" t="s">
        <v>320</v>
      </c>
      <c r="E293" s="1">
        <v>5</v>
      </c>
      <c r="F293" s="1">
        <v>2018</v>
      </c>
      <c r="H293" s="18">
        <v>288</v>
      </c>
    </row>
    <row r="294" spans="2:8" x14ac:dyDescent="0.25">
      <c r="B294" s="1" t="s">
        <v>100</v>
      </c>
      <c r="C294" s="1">
        <v>7</v>
      </c>
      <c r="D294" s="1" t="s">
        <v>49</v>
      </c>
      <c r="E294" s="1">
        <v>4</v>
      </c>
      <c r="F294" s="1">
        <v>2018</v>
      </c>
      <c r="H294" s="1">
        <v>289</v>
      </c>
    </row>
    <row r="295" spans="2:8" x14ac:dyDescent="0.25">
      <c r="B295" s="1" t="s">
        <v>100</v>
      </c>
      <c r="C295" s="1">
        <v>1</v>
      </c>
      <c r="D295" s="1" t="s">
        <v>51</v>
      </c>
      <c r="E295" s="1">
        <v>4</v>
      </c>
      <c r="F295" s="1">
        <v>2017</v>
      </c>
      <c r="H295" s="1">
        <v>290</v>
      </c>
    </row>
    <row r="296" spans="2:8" x14ac:dyDescent="0.25">
      <c r="B296" s="1" t="s">
        <v>100</v>
      </c>
      <c r="C296" s="1">
        <v>1</v>
      </c>
      <c r="D296" s="1" t="s">
        <v>81</v>
      </c>
      <c r="E296" s="1">
        <v>4</v>
      </c>
      <c r="F296" s="1">
        <v>2017</v>
      </c>
      <c r="H296" s="18">
        <v>291</v>
      </c>
    </row>
    <row r="297" spans="2:8" x14ac:dyDescent="0.25">
      <c r="B297" s="1" t="s">
        <v>100</v>
      </c>
      <c r="C297" s="1">
        <v>1</v>
      </c>
      <c r="D297" s="1" t="s">
        <v>57</v>
      </c>
      <c r="E297" s="1">
        <v>0</v>
      </c>
      <c r="F297" s="1">
        <v>2016</v>
      </c>
      <c r="H297" s="1">
        <v>292</v>
      </c>
    </row>
    <row r="298" spans="2:8" x14ac:dyDescent="0.25">
      <c r="B298" s="1" t="s">
        <v>100</v>
      </c>
      <c r="C298" s="1">
        <v>9</v>
      </c>
      <c r="D298" s="1" t="s">
        <v>23</v>
      </c>
      <c r="E298" s="1">
        <v>14</v>
      </c>
      <c r="F298" s="1">
        <v>2015</v>
      </c>
      <c r="H298" s="1">
        <v>293</v>
      </c>
    </row>
    <row r="299" spans="2:8" x14ac:dyDescent="0.25">
      <c r="B299" s="1" t="s">
        <v>100</v>
      </c>
      <c r="C299" s="1">
        <v>2</v>
      </c>
      <c r="D299" s="1" t="s">
        <v>108</v>
      </c>
      <c r="E299" s="1">
        <v>0</v>
      </c>
      <c r="F299" s="1">
        <v>2015</v>
      </c>
      <c r="H299" s="18">
        <v>294</v>
      </c>
    </row>
    <row r="300" spans="2:8" x14ac:dyDescent="0.25">
      <c r="B300" s="1" t="s">
        <v>100</v>
      </c>
      <c r="C300" s="1">
        <v>3</v>
      </c>
      <c r="D300" s="1" t="s">
        <v>150</v>
      </c>
      <c r="E300" s="1">
        <v>16</v>
      </c>
      <c r="F300" s="1">
        <v>2015</v>
      </c>
      <c r="H300" s="1">
        <v>295</v>
      </c>
    </row>
    <row r="301" spans="2:8" x14ac:dyDescent="0.25">
      <c r="B301" s="1" t="s">
        <v>100</v>
      </c>
      <c r="C301" s="1">
        <v>11</v>
      </c>
      <c r="D301" s="1" t="s">
        <v>146</v>
      </c>
      <c r="E301" s="1">
        <v>4</v>
      </c>
      <c r="F301" s="1">
        <v>2015</v>
      </c>
      <c r="H301" s="1">
        <v>296</v>
      </c>
    </row>
    <row r="302" spans="2:8" x14ac:dyDescent="0.25">
      <c r="B302" s="1" t="s">
        <v>100</v>
      </c>
      <c r="C302" s="1">
        <v>0</v>
      </c>
      <c r="D302" s="18" t="s">
        <v>110</v>
      </c>
      <c r="E302" s="1">
        <v>10</v>
      </c>
      <c r="F302" s="1">
        <v>2014</v>
      </c>
      <c r="H302" s="18">
        <v>297</v>
      </c>
    </row>
    <row r="303" spans="2:8" x14ac:dyDescent="0.25">
      <c r="B303" s="1" t="s">
        <v>100</v>
      </c>
      <c r="C303" s="1">
        <v>0</v>
      </c>
      <c r="D303" s="1" t="s">
        <v>51</v>
      </c>
      <c r="E303" s="1">
        <v>10</v>
      </c>
      <c r="F303" s="1">
        <v>2014</v>
      </c>
      <c r="H303" s="1">
        <v>298</v>
      </c>
    </row>
    <row r="304" spans="2:8" x14ac:dyDescent="0.25">
      <c r="B304" s="1" t="s">
        <v>100</v>
      </c>
      <c r="C304" s="1">
        <v>7</v>
      </c>
      <c r="D304" s="1" t="s">
        <v>199</v>
      </c>
      <c r="E304" s="1">
        <v>3</v>
      </c>
      <c r="F304" s="1">
        <v>2013</v>
      </c>
      <c r="H304" s="1">
        <v>299</v>
      </c>
    </row>
    <row r="305" spans="2:8" x14ac:dyDescent="0.25">
      <c r="B305" s="1" t="s">
        <v>100</v>
      </c>
      <c r="C305" s="1">
        <v>2</v>
      </c>
      <c r="D305" s="1" t="s">
        <v>153</v>
      </c>
      <c r="E305" s="1">
        <v>6</v>
      </c>
      <c r="F305" s="1">
        <v>2013</v>
      </c>
      <c r="H305" s="18">
        <v>300</v>
      </c>
    </row>
    <row r="306" spans="2:8" x14ac:dyDescent="0.25">
      <c r="B306" s="1" t="s">
        <v>100</v>
      </c>
      <c r="C306" s="1">
        <v>2</v>
      </c>
      <c r="D306" s="18" t="s">
        <v>235</v>
      </c>
      <c r="E306" s="18">
        <v>6</v>
      </c>
      <c r="F306" s="1">
        <v>2012</v>
      </c>
      <c r="H306" s="1">
        <v>301</v>
      </c>
    </row>
    <row r="307" spans="2:8" x14ac:dyDescent="0.25">
      <c r="B307" s="1" t="s">
        <v>100</v>
      </c>
      <c r="C307" s="1">
        <v>4</v>
      </c>
      <c r="D307" s="1" t="s">
        <v>150</v>
      </c>
      <c r="E307" s="1">
        <v>3</v>
      </c>
      <c r="F307" s="1">
        <v>2011</v>
      </c>
      <c r="H307" s="1">
        <v>302</v>
      </c>
    </row>
    <row r="308" spans="2:8" x14ac:dyDescent="0.25">
      <c r="B308" s="1" t="s">
        <v>100</v>
      </c>
      <c r="C308" s="1">
        <v>0</v>
      </c>
      <c r="D308" s="1" t="s">
        <v>210</v>
      </c>
      <c r="E308" s="1">
        <v>5</v>
      </c>
      <c r="F308" s="1">
        <v>2010</v>
      </c>
      <c r="H308" s="18">
        <v>303</v>
      </c>
    </row>
    <row r="309" spans="2:8" x14ac:dyDescent="0.25">
      <c r="B309" s="1" t="s">
        <v>100</v>
      </c>
      <c r="C309" s="1">
        <v>1</v>
      </c>
      <c r="D309" s="1" t="s">
        <v>210</v>
      </c>
      <c r="E309" s="1">
        <v>4</v>
      </c>
      <c r="F309" s="1">
        <v>2010</v>
      </c>
      <c r="H309" s="1">
        <v>304</v>
      </c>
    </row>
    <row r="310" spans="2:8" x14ac:dyDescent="0.25">
      <c r="B310" s="1" t="s">
        <v>100</v>
      </c>
      <c r="C310" s="1">
        <v>4</v>
      </c>
      <c r="D310" s="1" t="s">
        <v>151</v>
      </c>
      <c r="E310" s="1">
        <v>3</v>
      </c>
      <c r="F310" s="1">
        <v>2010</v>
      </c>
      <c r="H310" s="1">
        <v>305</v>
      </c>
    </row>
    <row r="311" spans="2:8" x14ac:dyDescent="0.25">
      <c r="B311" s="1" t="s">
        <v>100</v>
      </c>
      <c r="C311" s="1">
        <v>4</v>
      </c>
      <c r="D311" s="1" t="s">
        <v>152</v>
      </c>
      <c r="E311" s="1">
        <v>0</v>
      </c>
      <c r="F311" s="1">
        <v>2010</v>
      </c>
      <c r="H311" s="18">
        <v>306</v>
      </c>
    </row>
    <row r="312" spans="2:8" x14ac:dyDescent="0.25">
      <c r="B312" s="1" t="s">
        <v>100</v>
      </c>
      <c r="C312" s="1">
        <v>6</v>
      </c>
      <c r="D312" s="1" t="s">
        <v>153</v>
      </c>
      <c r="E312" s="1">
        <v>4</v>
      </c>
      <c r="F312" s="1">
        <v>2009</v>
      </c>
      <c r="H312" s="1">
        <v>307</v>
      </c>
    </row>
    <row r="313" spans="2:8" x14ac:dyDescent="0.25">
      <c r="B313" s="1" t="s">
        <v>100</v>
      </c>
      <c r="C313" s="1">
        <v>0</v>
      </c>
      <c r="D313" s="1" t="s">
        <v>81</v>
      </c>
      <c r="E313" s="1">
        <v>1</v>
      </c>
      <c r="F313" s="1">
        <v>2009</v>
      </c>
      <c r="H313" s="1">
        <v>308</v>
      </c>
    </row>
    <row r="314" spans="2:8" x14ac:dyDescent="0.25">
      <c r="B314" s="1" t="s">
        <v>100</v>
      </c>
      <c r="C314" s="1">
        <v>6</v>
      </c>
      <c r="D314" s="18" t="s">
        <v>152</v>
      </c>
      <c r="E314" s="1">
        <v>8</v>
      </c>
      <c r="F314" s="1">
        <v>2009</v>
      </c>
      <c r="H314" s="18">
        <v>309</v>
      </c>
    </row>
    <row r="315" spans="2:8" x14ac:dyDescent="0.25">
      <c r="B315" s="1" t="s">
        <v>148</v>
      </c>
      <c r="C315" s="1">
        <v>0</v>
      </c>
      <c r="D315" s="1" t="s">
        <v>23</v>
      </c>
      <c r="E315" s="1">
        <v>7</v>
      </c>
      <c r="F315" s="1">
        <v>2019</v>
      </c>
      <c r="H315" s="1">
        <v>310</v>
      </c>
    </row>
    <row r="316" spans="2:8" x14ac:dyDescent="0.25">
      <c r="B316" s="1" t="s">
        <v>148</v>
      </c>
      <c r="C316" s="1">
        <v>12</v>
      </c>
      <c r="D316" s="1" t="s">
        <v>147</v>
      </c>
      <c r="E316" s="1">
        <v>1</v>
      </c>
      <c r="F316" s="1">
        <v>2019</v>
      </c>
      <c r="H316" s="1">
        <v>311</v>
      </c>
    </row>
    <row r="317" spans="2:8" x14ac:dyDescent="0.25">
      <c r="B317" s="1" t="s">
        <v>148</v>
      </c>
      <c r="C317" s="1">
        <v>3</v>
      </c>
      <c r="D317" s="1" t="s">
        <v>145</v>
      </c>
      <c r="E317" s="1">
        <v>4</v>
      </c>
      <c r="F317" s="1">
        <v>2018</v>
      </c>
      <c r="H317" s="18">
        <v>312</v>
      </c>
    </row>
    <row r="318" spans="2:8" x14ac:dyDescent="0.25">
      <c r="B318" s="1" t="s">
        <v>148</v>
      </c>
      <c r="C318" s="1">
        <v>16</v>
      </c>
      <c r="D318" s="1" t="s">
        <v>149</v>
      </c>
      <c r="E318" s="1">
        <v>7</v>
      </c>
      <c r="F318" s="1">
        <v>2018</v>
      </c>
      <c r="H318" s="1">
        <v>313</v>
      </c>
    </row>
    <row r="319" spans="2:8" x14ac:dyDescent="0.25">
      <c r="B319" s="1" t="s">
        <v>148</v>
      </c>
      <c r="C319" s="1">
        <v>4</v>
      </c>
      <c r="D319" s="1" t="s">
        <v>81</v>
      </c>
      <c r="E319" s="1">
        <v>5</v>
      </c>
      <c r="F319" s="1">
        <v>2017</v>
      </c>
      <c r="H319" s="1">
        <v>314</v>
      </c>
    </row>
    <row r="320" spans="2:8" x14ac:dyDescent="0.25">
      <c r="B320" s="1" t="s">
        <v>148</v>
      </c>
      <c r="C320" s="1">
        <v>10</v>
      </c>
      <c r="D320" s="1" t="s">
        <v>81</v>
      </c>
      <c r="E320" s="1">
        <v>9</v>
      </c>
      <c r="F320" s="1">
        <v>2017</v>
      </c>
      <c r="H320" s="18">
        <v>315</v>
      </c>
    </row>
    <row r="321" spans="2:8" x14ac:dyDescent="0.25">
      <c r="B321" s="1" t="s">
        <v>148</v>
      </c>
      <c r="C321" s="1">
        <v>1</v>
      </c>
      <c r="D321" s="1" t="s">
        <v>81</v>
      </c>
      <c r="E321" s="1">
        <v>0</v>
      </c>
      <c r="F321" s="1">
        <v>2016</v>
      </c>
      <c r="H321" s="1">
        <v>316</v>
      </c>
    </row>
    <row r="322" spans="2:8" x14ac:dyDescent="0.25">
      <c r="B322" s="1" t="s">
        <v>148</v>
      </c>
      <c r="C322" s="1">
        <v>10</v>
      </c>
      <c r="D322" s="1" t="s">
        <v>152</v>
      </c>
      <c r="E322" s="1">
        <v>0</v>
      </c>
      <c r="F322" s="1">
        <v>2016</v>
      </c>
      <c r="H322" s="1">
        <v>317</v>
      </c>
    </row>
    <row r="323" spans="2:8" x14ac:dyDescent="0.25">
      <c r="B323" s="1" t="s">
        <v>148</v>
      </c>
      <c r="C323" s="1">
        <v>7</v>
      </c>
      <c r="D323" s="1" t="s">
        <v>110</v>
      </c>
      <c r="E323" s="1">
        <v>6</v>
      </c>
      <c r="F323" s="1">
        <v>2015</v>
      </c>
      <c r="H323" s="18">
        <v>318</v>
      </c>
    </row>
    <row r="324" spans="2:8" x14ac:dyDescent="0.25">
      <c r="B324" s="1" t="s">
        <v>148</v>
      </c>
      <c r="C324" s="1">
        <v>10</v>
      </c>
      <c r="D324" s="1" t="s">
        <v>155</v>
      </c>
      <c r="E324" s="1">
        <v>7</v>
      </c>
      <c r="F324" s="1">
        <v>2015</v>
      </c>
      <c r="H324" s="1">
        <v>319</v>
      </c>
    </row>
    <row r="325" spans="2:8" x14ac:dyDescent="0.25">
      <c r="B325" s="1" t="s">
        <v>148</v>
      </c>
      <c r="C325" s="1">
        <v>6</v>
      </c>
      <c r="D325" s="1" t="s">
        <v>81</v>
      </c>
      <c r="E325" s="1">
        <v>0</v>
      </c>
      <c r="F325" s="1">
        <v>2015</v>
      </c>
      <c r="H325" s="1">
        <v>320</v>
      </c>
    </row>
    <row r="326" spans="2:8" x14ac:dyDescent="0.25">
      <c r="B326" s="1" t="s">
        <v>148</v>
      </c>
      <c r="C326" s="1">
        <v>5</v>
      </c>
      <c r="D326" s="1" t="s">
        <v>149</v>
      </c>
      <c r="E326" s="1">
        <v>2</v>
      </c>
      <c r="F326" s="1">
        <v>2015</v>
      </c>
      <c r="H326" s="18">
        <v>321</v>
      </c>
    </row>
    <row r="327" spans="2:8" x14ac:dyDescent="0.25">
      <c r="B327" s="1" t="s">
        <v>148</v>
      </c>
      <c r="C327" s="1">
        <v>5</v>
      </c>
      <c r="D327" s="18" t="s">
        <v>110</v>
      </c>
      <c r="E327" s="1">
        <v>9</v>
      </c>
      <c r="F327" s="1">
        <v>2014</v>
      </c>
      <c r="H327" s="1">
        <v>322</v>
      </c>
    </row>
    <row r="328" spans="2:8" x14ac:dyDescent="0.25">
      <c r="B328" s="1" t="s">
        <v>148</v>
      </c>
      <c r="C328" s="1">
        <v>6</v>
      </c>
      <c r="D328" s="1" t="s">
        <v>232</v>
      </c>
      <c r="E328" s="1">
        <v>2</v>
      </c>
      <c r="F328" s="1">
        <v>2014</v>
      </c>
      <c r="H328" s="1">
        <v>323</v>
      </c>
    </row>
    <row r="329" spans="2:8" x14ac:dyDescent="0.25">
      <c r="B329" s="1" t="s">
        <v>148</v>
      </c>
      <c r="C329" s="1">
        <v>3</v>
      </c>
      <c r="D329" s="1" t="s">
        <v>321</v>
      </c>
      <c r="E329" s="1">
        <v>0</v>
      </c>
      <c r="F329" s="1">
        <v>2014</v>
      </c>
      <c r="H329" s="18">
        <v>324</v>
      </c>
    </row>
    <row r="330" spans="2:8" x14ac:dyDescent="0.25">
      <c r="B330" s="1" t="s">
        <v>148</v>
      </c>
      <c r="C330" s="1">
        <v>7</v>
      </c>
      <c r="D330" s="1" t="s">
        <v>273</v>
      </c>
      <c r="E330" s="1">
        <v>1</v>
      </c>
      <c r="F330" s="1">
        <v>2014</v>
      </c>
      <c r="H330" s="1">
        <v>325</v>
      </c>
    </row>
    <row r="331" spans="2:8" x14ac:dyDescent="0.25">
      <c r="B331" s="1" t="s">
        <v>148</v>
      </c>
      <c r="C331" s="1">
        <v>5</v>
      </c>
      <c r="D331" s="1" t="s">
        <v>175</v>
      </c>
      <c r="E331" s="1">
        <v>4</v>
      </c>
      <c r="F331" s="1">
        <v>2014</v>
      </c>
      <c r="H331" s="1">
        <v>326</v>
      </c>
    </row>
    <row r="332" spans="2:8" x14ac:dyDescent="0.25">
      <c r="B332" s="1" t="s">
        <v>148</v>
      </c>
      <c r="C332" s="1">
        <v>7</v>
      </c>
      <c r="D332" s="18" t="s">
        <v>146</v>
      </c>
      <c r="E332" s="1">
        <v>1</v>
      </c>
      <c r="F332" s="1">
        <v>2014</v>
      </c>
      <c r="H332" s="18">
        <v>327</v>
      </c>
    </row>
    <row r="333" spans="2:8" x14ac:dyDescent="0.25">
      <c r="B333" s="1" t="s">
        <v>148</v>
      </c>
      <c r="C333" s="1">
        <v>7</v>
      </c>
      <c r="D333" s="1" t="s">
        <v>57</v>
      </c>
      <c r="E333" s="1">
        <v>4</v>
      </c>
      <c r="F333" s="1">
        <v>2013</v>
      </c>
      <c r="H333" s="1">
        <v>328</v>
      </c>
    </row>
    <row r="334" spans="2:8" x14ac:dyDescent="0.25">
      <c r="B334" s="1" t="s">
        <v>148</v>
      </c>
      <c r="C334" s="1">
        <v>10</v>
      </c>
      <c r="D334" s="1" t="s">
        <v>51</v>
      </c>
      <c r="E334" s="1">
        <v>0</v>
      </c>
      <c r="F334" s="1">
        <v>2013</v>
      </c>
      <c r="H334" s="1">
        <v>329</v>
      </c>
    </row>
    <row r="335" spans="2:8" x14ac:dyDescent="0.25">
      <c r="B335" s="1" t="s">
        <v>148</v>
      </c>
      <c r="C335" s="1">
        <v>2</v>
      </c>
      <c r="D335" s="1" t="s">
        <v>155</v>
      </c>
      <c r="E335" s="1">
        <v>12</v>
      </c>
      <c r="F335" s="1">
        <v>2013</v>
      </c>
      <c r="H335" s="18">
        <v>330</v>
      </c>
    </row>
    <row r="336" spans="2:8" x14ac:dyDescent="0.25">
      <c r="B336" s="1" t="s">
        <v>148</v>
      </c>
      <c r="C336" s="1">
        <v>2</v>
      </c>
      <c r="D336" s="1" t="s">
        <v>23</v>
      </c>
      <c r="E336" s="1">
        <v>12</v>
      </c>
      <c r="F336" s="1">
        <v>2012</v>
      </c>
      <c r="H336" s="1">
        <v>331</v>
      </c>
    </row>
    <row r="337" spans="2:8" x14ac:dyDescent="0.25">
      <c r="B337" s="1" t="s">
        <v>148</v>
      </c>
      <c r="C337" s="1">
        <v>3</v>
      </c>
      <c r="D337" s="1" t="s">
        <v>52</v>
      </c>
      <c r="E337" s="1">
        <v>2</v>
      </c>
      <c r="F337" s="1">
        <v>2012</v>
      </c>
      <c r="H337" s="1">
        <v>332</v>
      </c>
    </row>
    <row r="338" spans="2:8" x14ac:dyDescent="0.25">
      <c r="B338" s="1" t="s">
        <v>148</v>
      </c>
      <c r="C338" s="1">
        <v>8</v>
      </c>
      <c r="D338" s="1" t="s">
        <v>147</v>
      </c>
      <c r="E338" s="1">
        <v>3</v>
      </c>
      <c r="F338" s="1">
        <v>2012</v>
      </c>
      <c r="H338" s="18">
        <v>333</v>
      </c>
    </row>
    <row r="339" spans="2:8" x14ac:dyDescent="0.25">
      <c r="B339" s="1" t="s">
        <v>148</v>
      </c>
      <c r="C339" s="1">
        <v>4</v>
      </c>
      <c r="D339" s="1" t="s">
        <v>49</v>
      </c>
      <c r="E339" s="1">
        <v>0</v>
      </c>
      <c r="F339" s="1">
        <v>2012</v>
      </c>
      <c r="H339" s="1">
        <v>334</v>
      </c>
    </row>
    <row r="340" spans="2:8" x14ac:dyDescent="0.25">
      <c r="B340" s="1" t="s">
        <v>148</v>
      </c>
      <c r="C340" s="1">
        <v>17</v>
      </c>
      <c r="D340" s="1" t="s">
        <v>57</v>
      </c>
      <c r="E340" s="1">
        <v>9</v>
      </c>
      <c r="F340" s="1">
        <v>2011</v>
      </c>
      <c r="H340" s="1">
        <v>335</v>
      </c>
    </row>
    <row r="341" spans="2:8" x14ac:dyDescent="0.25">
      <c r="B341" s="1" t="s">
        <v>148</v>
      </c>
      <c r="C341" s="1">
        <v>12</v>
      </c>
      <c r="D341" s="1" t="s">
        <v>285</v>
      </c>
      <c r="E341" s="1">
        <v>1</v>
      </c>
      <c r="F341" s="1">
        <v>2011</v>
      </c>
      <c r="H341" s="18">
        <v>336</v>
      </c>
    </row>
    <row r="342" spans="2:8" x14ac:dyDescent="0.25">
      <c r="B342" s="1" t="s">
        <v>148</v>
      </c>
      <c r="C342" s="1">
        <v>3</v>
      </c>
      <c r="D342" s="1" t="s">
        <v>212</v>
      </c>
      <c r="E342" s="1">
        <v>0</v>
      </c>
      <c r="F342" s="1">
        <v>2011</v>
      </c>
      <c r="H342" s="1">
        <v>337</v>
      </c>
    </row>
    <row r="343" spans="2:8" x14ac:dyDescent="0.25">
      <c r="B343" s="1" t="s">
        <v>148</v>
      </c>
      <c r="C343" s="1">
        <v>1</v>
      </c>
      <c r="D343" s="1" t="s">
        <v>145</v>
      </c>
      <c r="E343" s="1">
        <v>10</v>
      </c>
      <c r="F343" s="1">
        <v>2010</v>
      </c>
      <c r="H343" s="1">
        <v>338</v>
      </c>
    </row>
    <row r="344" spans="2:8" x14ac:dyDescent="0.25">
      <c r="B344" s="1" t="s">
        <v>148</v>
      </c>
      <c r="C344" s="1">
        <v>4</v>
      </c>
      <c r="D344" s="1" t="s">
        <v>81</v>
      </c>
      <c r="E344" s="1">
        <v>3</v>
      </c>
      <c r="F344" s="1">
        <v>2010</v>
      </c>
      <c r="H344" s="18">
        <v>339</v>
      </c>
    </row>
    <row r="345" spans="2:8" x14ac:dyDescent="0.25">
      <c r="B345" s="1" t="s">
        <v>145</v>
      </c>
      <c r="C345" s="18">
        <v>8</v>
      </c>
      <c r="D345" s="1" t="s">
        <v>51</v>
      </c>
      <c r="E345" s="1">
        <v>3</v>
      </c>
      <c r="F345" s="1">
        <v>2024</v>
      </c>
      <c r="H345" s="1">
        <v>340</v>
      </c>
    </row>
    <row r="346" spans="2:8" x14ac:dyDescent="0.25">
      <c r="B346" s="1" t="s">
        <v>145</v>
      </c>
      <c r="C346" s="1">
        <v>7</v>
      </c>
      <c r="D346" s="1" t="s">
        <v>51</v>
      </c>
      <c r="E346" s="1">
        <v>5</v>
      </c>
      <c r="F346" s="1">
        <v>2024</v>
      </c>
      <c r="H346" s="1">
        <v>341</v>
      </c>
    </row>
    <row r="347" spans="2:8" x14ac:dyDescent="0.25">
      <c r="B347" s="18" t="s">
        <v>145</v>
      </c>
      <c r="C347" s="18">
        <v>12</v>
      </c>
      <c r="D347" s="18" t="s">
        <v>81</v>
      </c>
      <c r="E347" s="1">
        <v>8</v>
      </c>
      <c r="F347" s="1">
        <v>2024</v>
      </c>
      <c r="H347" s="18">
        <v>342</v>
      </c>
    </row>
    <row r="348" spans="2:8" x14ac:dyDescent="0.25">
      <c r="B348" s="18" t="s">
        <v>145</v>
      </c>
      <c r="C348" s="1">
        <v>8</v>
      </c>
      <c r="D348" s="1" t="s">
        <v>150</v>
      </c>
      <c r="E348" s="1">
        <v>3</v>
      </c>
      <c r="F348" s="1">
        <v>2024</v>
      </c>
      <c r="H348" s="1">
        <v>343</v>
      </c>
    </row>
    <row r="349" spans="2:8" x14ac:dyDescent="0.25">
      <c r="B349" s="18" t="s">
        <v>145</v>
      </c>
      <c r="C349" s="18">
        <v>1</v>
      </c>
      <c r="D349" s="18" t="s">
        <v>49</v>
      </c>
      <c r="E349" s="1">
        <v>10</v>
      </c>
      <c r="F349" s="1">
        <v>2024</v>
      </c>
      <c r="H349" s="1">
        <v>344</v>
      </c>
    </row>
    <row r="350" spans="2:8" x14ac:dyDescent="0.25">
      <c r="B350" s="18" t="s">
        <v>145</v>
      </c>
      <c r="C350" s="18">
        <v>12</v>
      </c>
      <c r="D350" s="1" t="s">
        <v>17</v>
      </c>
      <c r="E350" s="1">
        <v>1</v>
      </c>
      <c r="F350" s="1">
        <v>2023</v>
      </c>
      <c r="H350" s="18">
        <v>345</v>
      </c>
    </row>
    <row r="351" spans="2:8" x14ac:dyDescent="0.25">
      <c r="B351" s="18" t="s">
        <v>145</v>
      </c>
      <c r="C351" s="1">
        <v>7</v>
      </c>
      <c r="D351" s="1" t="s">
        <v>17</v>
      </c>
      <c r="E351" s="1">
        <v>11</v>
      </c>
      <c r="F351" s="1">
        <v>2023</v>
      </c>
      <c r="H351" s="1">
        <v>346</v>
      </c>
    </row>
    <row r="352" spans="2:8" x14ac:dyDescent="0.25">
      <c r="B352" s="18" t="s">
        <v>145</v>
      </c>
      <c r="C352" s="18">
        <v>5</v>
      </c>
      <c r="D352" s="18" t="s">
        <v>110</v>
      </c>
      <c r="E352" s="1">
        <v>4</v>
      </c>
      <c r="F352" s="1">
        <v>2023</v>
      </c>
      <c r="H352" s="1">
        <v>347</v>
      </c>
    </row>
    <row r="353" spans="2:8" x14ac:dyDescent="0.25">
      <c r="B353" s="18" t="s">
        <v>145</v>
      </c>
      <c r="C353" s="1">
        <v>10</v>
      </c>
      <c r="D353" s="1" t="s">
        <v>150</v>
      </c>
      <c r="E353" s="1">
        <v>7</v>
      </c>
      <c r="F353" s="1">
        <v>2023</v>
      </c>
      <c r="H353" s="18">
        <v>348</v>
      </c>
    </row>
    <row r="354" spans="2:8" x14ac:dyDescent="0.25">
      <c r="B354" s="1" t="s">
        <v>145</v>
      </c>
      <c r="C354" s="1">
        <v>9</v>
      </c>
      <c r="D354" s="1" t="s">
        <v>57</v>
      </c>
      <c r="E354" s="1">
        <v>7</v>
      </c>
      <c r="F354" s="1">
        <v>2022</v>
      </c>
      <c r="H354" s="1">
        <v>349</v>
      </c>
    </row>
    <row r="355" spans="2:8" x14ac:dyDescent="0.25">
      <c r="B355" s="18" t="s">
        <v>145</v>
      </c>
      <c r="C355" s="1">
        <v>13</v>
      </c>
      <c r="D355" s="1" t="s">
        <v>100</v>
      </c>
      <c r="E355" s="1">
        <v>0</v>
      </c>
      <c r="F355" s="1">
        <v>2022</v>
      </c>
      <c r="H355" s="1">
        <v>350</v>
      </c>
    </row>
    <row r="356" spans="2:8" x14ac:dyDescent="0.25">
      <c r="B356" s="1" t="s">
        <v>145</v>
      </c>
      <c r="C356" s="1">
        <v>4</v>
      </c>
      <c r="D356" s="1" t="s">
        <v>81</v>
      </c>
      <c r="E356" s="1">
        <v>6</v>
      </c>
      <c r="F356" s="1">
        <v>2022</v>
      </c>
      <c r="H356" s="18">
        <v>351</v>
      </c>
    </row>
    <row r="357" spans="2:8" x14ac:dyDescent="0.25">
      <c r="B357" s="1" t="s">
        <v>145</v>
      </c>
      <c r="C357" s="1">
        <v>7</v>
      </c>
      <c r="D357" s="1" t="s">
        <v>150</v>
      </c>
      <c r="E357" s="1">
        <v>2</v>
      </c>
      <c r="F357" s="1">
        <v>2022</v>
      </c>
      <c r="H357" s="1">
        <v>352</v>
      </c>
    </row>
    <row r="358" spans="2:8" x14ac:dyDescent="0.25">
      <c r="B358" s="1" t="s">
        <v>145</v>
      </c>
      <c r="C358" s="1">
        <v>4</v>
      </c>
      <c r="D358" s="1" t="s">
        <v>52</v>
      </c>
      <c r="E358" s="1">
        <v>17</v>
      </c>
      <c r="F358" s="1">
        <v>2019</v>
      </c>
      <c r="H358" s="1">
        <v>353</v>
      </c>
    </row>
    <row r="359" spans="2:8" x14ac:dyDescent="0.25">
      <c r="B359" s="1" t="s">
        <v>145</v>
      </c>
      <c r="C359" s="1">
        <v>2</v>
      </c>
      <c r="D359" s="1" t="s">
        <v>100</v>
      </c>
      <c r="E359" s="1">
        <v>8</v>
      </c>
      <c r="F359" s="1">
        <v>2018</v>
      </c>
      <c r="H359" s="18">
        <v>354</v>
      </c>
    </row>
    <row r="360" spans="2:8" x14ac:dyDescent="0.25">
      <c r="B360" s="1" t="s">
        <v>145</v>
      </c>
      <c r="C360" s="1">
        <v>7</v>
      </c>
      <c r="D360" s="1" t="s">
        <v>152</v>
      </c>
      <c r="E360" s="1">
        <v>1</v>
      </c>
      <c r="F360" s="1">
        <v>2018</v>
      </c>
      <c r="H360" s="1">
        <v>355</v>
      </c>
    </row>
    <row r="361" spans="2:8" x14ac:dyDescent="0.25">
      <c r="B361" s="18" t="s">
        <v>145</v>
      </c>
      <c r="C361" s="1">
        <v>1</v>
      </c>
      <c r="D361" s="1" t="s">
        <v>57</v>
      </c>
      <c r="E361" s="1">
        <v>10</v>
      </c>
      <c r="F361" s="1">
        <v>2017</v>
      </c>
      <c r="H361" s="1">
        <v>356</v>
      </c>
    </row>
    <row r="362" spans="2:8" x14ac:dyDescent="0.25">
      <c r="B362" s="18" t="s">
        <v>145</v>
      </c>
      <c r="C362" s="1">
        <v>1</v>
      </c>
      <c r="D362" s="1" t="s">
        <v>52</v>
      </c>
      <c r="E362" s="1">
        <v>12</v>
      </c>
      <c r="F362" s="1">
        <v>2017</v>
      </c>
      <c r="H362" s="18">
        <v>357</v>
      </c>
    </row>
    <row r="363" spans="2:8" x14ac:dyDescent="0.25">
      <c r="B363" s="1" t="s">
        <v>145</v>
      </c>
      <c r="C363" s="1">
        <v>2</v>
      </c>
      <c r="D363" s="1" t="s">
        <v>52</v>
      </c>
      <c r="E363" s="1">
        <v>5</v>
      </c>
      <c r="F363" s="1">
        <v>2015</v>
      </c>
      <c r="H363" s="1">
        <v>358</v>
      </c>
    </row>
    <row r="364" spans="2:8" x14ac:dyDescent="0.25">
      <c r="B364" s="1" t="s">
        <v>145</v>
      </c>
      <c r="C364" s="1">
        <v>6</v>
      </c>
      <c r="D364" s="1" t="s">
        <v>320</v>
      </c>
      <c r="E364" s="1">
        <v>9</v>
      </c>
      <c r="F364" s="1">
        <v>2015</v>
      </c>
      <c r="H364" s="1">
        <v>359</v>
      </c>
    </row>
    <row r="365" spans="2:8" x14ac:dyDescent="0.25">
      <c r="B365" s="1" t="s">
        <v>145</v>
      </c>
      <c r="C365" s="1">
        <v>12</v>
      </c>
      <c r="D365" s="1" t="s">
        <v>152</v>
      </c>
      <c r="E365" s="1">
        <v>0</v>
      </c>
      <c r="F365" s="1">
        <v>2015</v>
      </c>
      <c r="H365" s="18">
        <v>360</v>
      </c>
    </row>
    <row r="366" spans="2:8" x14ac:dyDescent="0.25">
      <c r="B366" s="18" t="s">
        <v>145</v>
      </c>
      <c r="C366" s="1">
        <v>7</v>
      </c>
      <c r="D366" s="1" t="s">
        <v>189</v>
      </c>
      <c r="E366" s="1">
        <v>0</v>
      </c>
      <c r="F366" s="1">
        <v>2014</v>
      </c>
      <c r="H366" s="1">
        <v>361</v>
      </c>
    </row>
    <row r="367" spans="2:8" x14ac:dyDescent="0.25">
      <c r="B367" s="1" t="s">
        <v>145</v>
      </c>
      <c r="C367" s="1">
        <v>3</v>
      </c>
      <c r="D367" s="1" t="s">
        <v>110</v>
      </c>
      <c r="E367" s="1">
        <v>4</v>
      </c>
      <c r="F367" s="1">
        <v>2013</v>
      </c>
      <c r="H367" s="1">
        <v>362</v>
      </c>
    </row>
    <row r="368" spans="2:8" x14ac:dyDescent="0.25">
      <c r="B368" s="1" t="s">
        <v>145</v>
      </c>
      <c r="C368" s="1">
        <v>5</v>
      </c>
      <c r="D368" s="1" t="s">
        <v>321</v>
      </c>
      <c r="E368" s="1">
        <v>1</v>
      </c>
      <c r="F368" s="1">
        <v>2013</v>
      </c>
      <c r="H368" s="18">
        <v>363</v>
      </c>
    </row>
    <row r="369" spans="2:8" x14ac:dyDescent="0.25">
      <c r="B369" s="18" t="s">
        <v>145</v>
      </c>
      <c r="C369" s="1">
        <v>2</v>
      </c>
      <c r="D369" s="1" t="s">
        <v>235</v>
      </c>
      <c r="E369" s="1">
        <v>1</v>
      </c>
      <c r="F369" s="1">
        <v>2013</v>
      </c>
      <c r="H369" s="1">
        <v>364</v>
      </c>
    </row>
    <row r="370" spans="2:8" x14ac:dyDescent="0.25">
      <c r="B370" s="1" t="s">
        <v>145</v>
      </c>
      <c r="C370" s="1">
        <v>1</v>
      </c>
      <c r="D370" s="1" t="s">
        <v>150</v>
      </c>
      <c r="E370" s="1">
        <v>7</v>
      </c>
      <c r="F370" s="1">
        <v>2013</v>
      </c>
      <c r="H370" s="1">
        <v>365</v>
      </c>
    </row>
    <row r="371" spans="2:8" x14ac:dyDescent="0.25">
      <c r="B371" s="1" t="s">
        <v>145</v>
      </c>
      <c r="C371" s="1">
        <v>11</v>
      </c>
      <c r="D371" s="1" t="s">
        <v>146</v>
      </c>
      <c r="E371" s="1">
        <v>1</v>
      </c>
      <c r="F371" s="1">
        <v>2013</v>
      </c>
      <c r="H371" s="18">
        <v>366</v>
      </c>
    </row>
    <row r="372" spans="2:8" x14ac:dyDescent="0.25">
      <c r="B372" s="18" t="s">
        <v>145</v>
      </c>
      <c r="C372" s="1">
        <v>4</v>
      </c>
      <c r="D372" s="1" t="s">
        <v>150</v>
      </c>
      <c r="E372" s="1">
        <v>13</v>
      </c>
      <c r="F372" s="1">
        <v>2012</v>
      </c>
      <c r="H372" s="1">
        <v>367</v>
      </c>
    </row>
    <row r="373" spans="2:8" x14ac:dyDescent="0.25">
      <c r="B373" s="1" t="s">
        <v>145</v>
      </c>
      <c r="C373" s="1">
        <v>2</v>
      </c>
      <c r="D373" s="1" t="s">
        <v>146</v>
      </c>
      <c r="E373" s="1">
        <v>4</v>
      </c>
      <c r="F373" s="1">
        <v>2012</v>
      </c>
      <c r="H373" s="1">
        <v>368</v>
      </c>
    </row>
    <row r="374" spans="2:8" x14ac:dyDescent="0.25">
      <c r="B374" s="1" t="s">
        <v>145</v>
      </c>
      <c r="C374" s="1">
        <v>8</v>
      </c>
      <c r="D374" s="1" t="s">
        <v>321</v>
      </c>
      <c r="E374" s="1">
        <v>5</v>
      </c>
      <c r="F374" s="1">
        <v>2011</v>
      </c>
      <c r="H374" s="18">
        <v>369</v>
      </c>
    </row>
    <row r="375" spans="2:8" x14ac:dyDescent="0.25">
      <c r="B375" s="1" t="s">
        <v>145</v>
      </c>
      <c r="C375" s="1">
        <v>10</v>
      </c>
      <c r="D375" s="1" t="s">
        <v>235</v>
      </c>
      <c r="E375" s="1">
        <v>9</v>
      </c>
      <c r="F375" s="1">
        <v>2011</v>
      </c>
      <c r="H375" s="1">
        <v>370</v>
      </c>
    </row>
    <row r="376" spans="2:8" x14ac:dyDescent="0.25">
      <c r="B376" s="1" t="s">
        <v>145</v>
      </c>
      <c r="C376" s="1">
        <v>2</v>
      </c>
      <c r="D376" s="1" t="s">
        <v>153</v>
      </c>
      <c r="E376" s="1">
        <v>1</v>
      </c>
      <c r="F376" s="1">
        <v>2010</v>
      </c>
      <c r="H376" s="1">
        <v>371</v>
      </c>
    </row>
    <row r="377" spans="2:8" x14ac:dyDescent="0.25">
      <c r="B377" s="1" t="s">
        <v>145</v>
      </c>
      <c r="C377" s="1">
        <v>5</v>
      </c>
      <c r="D377" s="1" t="s">
        <v>49</v>
      </c>
      <c r="E377" s="1">
        <v>3</v>
      </c>
      <c r="F377" s="1">
        <v>2010</v>
      </c>
      <c r="H377" s="18">
        <v>372</v>
      </c>
    </row>
    <row r="378" spans="2:8" x14ac:dyDescent="0.25">
      <c r="B378" s="18" t="s">
        <v>145</v>
      </c>
      <c r="C378" s="1">
        <v>5</v>
      </c>
      <c r="D378" s="18" t="s">
        <v>110</v>
      </c>
      <c r="E378" s="1">
        <v>4</v>
      </c>
      <c r="F378" s="1">
        <v>2009</v>
      </c>
      <c r="H378" s="1">
        <v>373</v>
      </c>
    </row>
    <row r="379" spans="2:8" x14ac:dyDescent="0.25">
      <c r="B379" s="18" t="s">
        <v>145</v>
      </c>
      <c r="C379" s="1">
        <v>3</v>
      </c>
      <c r="D379" s="1" t="s">
        <v>210</v>
      </c>
      <c r="E379" s="1">
        <v>4</v>
      </c>
      <c r="F379" s="1">
        <v>2009</v>
      </c>
      <c r="H379" s="1">
        <v>374</v>
      </c>
    </row>
    <row r="380" spans="2:8" x14ac:dyDescent="0.25">
      <c r="B380" s="18" t="s">
        <v>145</v>
      </c>
      <c r="C380" s="1">
        <v>4</v>
      </c>
      <c r="D380" s="18" t="s">
        <v>152</v>
      </c>
      <c r="E380" s="1">
        <v>7</v>
      </c>
      <c r="F380" s="1">
        <v>2009</v>
      </c>
      <c r="H380" s="18">
        <v>375</v>
      </c>
    </row>
    <row r="381" spans="2:8" x14ac:dyDescent="0.25">
      <c r="B381" s="18" t="s">
        <v>145</v>
      </c>
      <c r="C381" s="18">
        <v>5</v>
      </c>
      <c r="D381" s="18" t="s">
        <v>17</v>
      </c>
      <c r="E381" s="18">
        <v>1</v>
      </c>
      <c r="F381" s="1">
        <v>2005</v>
      </c>
      <c r="H381" s="1">
        <v>376</v>
      </c>
    </row>
    <row r="382" spans="2:8" x14ac:dyDescent="0.25">
      <c r="B382" s="18" t="s">
        <v>145</v>
      </c>
      <c r="C382" s="18">
        <v>9</v>
      </c>
      <c r="D382" s="1" t="s">
        <v>57</v>
      </c>
      <c r="E382" s="18">
        <v>5</v>
      </c>
      <c r="F382" s="1">
        <v>2005</v>
      </c>
      <c r="H382" s="1">
        <v>377</v>
      </c>
    </row>
    <row r="383" spans="2:8" x14ac:dyDescent="0.25">
      <c r="B383" s="18" t="s">
        <v>145</v>
      </c>
      <c r="C383" s="18">
        <v>6</v>
      </c>
      <c r="D383" s="18" t="s">
        <v>299</v>
      </c>
      <c r="E383" s="18">
        <v>4</v>
      </c>
      <c r="F383" s="1">
        <v>2005</v>
      </c>
      <c r="H383" s="18">
        <v>378</v>
      </c>
    </row>
    <row r="384" spans="2:8" x14ac:dyDescent="0.25">
      <c r="B384" s="18" t="s">
        <v>145</v>
      </c>
      <c r="C384" s="18">
        <v>1</v>
      </c>
      <c r="D384" s="18" t="s">
        <v>212</v>
      </c>
      <c r="E384" s="18">
        <v>7</v>
      </c>
      <c r="F384" s="1">
        <v>2004</v>
      </c>
      <c r="H384" s="1">
        <v>379</v>
      </c>
    </row>
    <row r="385" spans="2:8" x14ac:dyDescent="0.25">
      <c r="B385" s="18" t="s">
        <v>301</v>
      </c>
      <c r="C385" s="18">
        <v>2</v>
      </c>
      <c r="D385" s="18" t="s">
        <v>318</v>
      </c>
      <c r="E385" s="18">
        <v>0</v>
      </c>
      <c r="F385" s="1">
        <v>2005</v>
      </c>
      <c r="H385" s="1">
        <v>380</v>
      </c>
    </row>
    <row r="386" spans="2:8" x14ac:dyDescent="0.25">
      <c r="B386" s="18" t="s">
        <v>301</v>
      </c>
      <c r="C386" s="18">
        <v>3</v>
      </c>
      <c r="D386" s="18" t="s">
        <v>320</v>
      </c>
      <c r="E386" s="18">
        <v>2</v>
      </c>
      <c r="F386" s="1">
        <v>2005</v>
      </c>
      <c r="H386" s="18">
        <v>381</v>
      </c>
    </row>
    <row r="387" spans="2:8" x14ac:dyDescent="0.25">
      <c r="B387" s="18" t="s">
        <v>301</v>
      </c>
      <c r="C387" s="18">
        <v>4</v>
      </c>
      <c r="D387" s="18" t="s">
        <v>320</v>
      </c>
      <c r="E387" s="18">
        <v>1</v>
      </c>
      <c r="F387" s="1">
        <v>2005</v>
      </c>
      <c r="H387" s="1">
        <v>382</v>
      </c>
    </row>
    <row r="388" spans="2:8" x14ac:dyDescent="0.25">
      <c r="B388" s="18" t="s">
        <v>301</v>
      </c>
      <c r="C388" s="18">
        <v>2</v>
      </c>
      <c r="D388" s="18" t="s">
        <v>150</v>
      </c>
      <c r="E388" s="18">
        <v>1</v>
      </c>
      <c r="F388" s="1">
        <v>2004</v>
      </c>
      <c r="H388" s="1">
        <v>383</v>
      </c>
    </row>
    <row r="389" spans="2:8" x14ac:dyDescent="0.25">
      <c r="B389" s="1" t="s">
        <v>153</v>
      </c>
      <c r="C389" s="1">
        <v>0</v>
      </c>
      <c r="D389" s="18" t="s">
        <v>152</v>
      </c>
      <c r="E389" s="1">
        <v>13</v>
      </c>
      <c r="F389" s="1">
        <v>2024</v>
      </c>
      <c r="H389" s="18">
        <v>384</v>
      </c>
    </row>
    <row r="390" spans="2:8" x14ac:dyDescent="0.25">
      <c r="B390" s="1" t="s">
        <v>153</v>
      </c>
      <c r="C390" s="18">
        <v>1</v>
      </c>
      <c r="D390" s="18" t="s">
        <v>152</v>
      </c>
      <c r="E390" s="1">
        <v>6</v>
      </c>
      <c r="F390" s="1">
        <v>2023</v>
      </c>
      <c r="H390" s="1">
        <v>385</v>
      </c>
    </row>
    <row r="391" spans="2:8" x14ac:dyDescent="0.25">
      <c r="B391" s="1" t="s">
        <v>153</v>
      </c>
      <c r="C391" s="1">
        <v>5</v>
      </c>
      <c r="D391" s="1" t="s">
        <v>52</v>
      </c>
      <c r="E391" s="1">
        <v>8</v>
      </c>
      <c r="F391" s="1">
        <v>2022</v>
      </c>
      <c r="H391" s="1">
        <v>386</v>
      </c>
    </row>
    <row r="392" spans="2:8" x14ac:dyDescent="0.25">
      <c r="B392" s="1" t="s">
        <v>153</v>
      </c>
      <c r="C392" s="1">
        <v>5</v>
      </c>
      <c r="D392" s="18" t="s">
        <v>146</v>
      </c>
      <c r="E392" s="1">
        <v>14</v>
      </c>
      <c r="F392" s="1">
        <v>2022</v>
      </c>
      <c r="H392" s="18">
        <v>387</v>
      </c>
    </row>
    <row r="393" spans="2:8" x14ac:dyDescent="0.25">
      <c r="B393" s="1" t="s">
        <v>153</v>
      </c>
      <c r="C393" s="1">
        <v>4</v>
      </c>
      <c r="D393" s="1" t="s">
        <v>23</v>
      </c>
      <c r="E393" s="1">
        <v>9</v>
      </c>
      <c r="F393" s="1">
        <v>2019</v>
      </c>
      <c r="H393" s="1">
        <v>388</v>
      </c>
    </row>
    <row r="394" spans="2:8" x14ac:dyDescent="0.25">
      <c r="B394" s="1" t="s">
        <v>153</v>
      </c>
      <c r="C394" s="1">
        <v>0</v>
      </c>
      <c r="D394" s="1" t="s">
        <v>320</v>
      </c>
      <c r="E394" s="1">
        <v>9</v>
      </c>
      <c r="F394" s="1">
        <v>2017</v>
      </c>
      <c r="H394" s="1">
        <v>389</v>
      </c>
    </row>
    <row r="395" spans="2:8" x14ac:dyDescent="0.25">
      <c r="B395" s="1" t="s">
        <v>153</v>
      </c>
      <c r="C395" s="1">
        <v>2</v>
      </c>
      <c r="D395" s="1" t="s">
        <v>23</v>
      </c>
      <c r="E395" s="1">
        <v>9</v>
      </c>
      <c r="F395" s="1">
        <v>2016</v>
      </c>
      <c r="H395" s="18">
        <v>390</v>
      </c>
    </row>
    <row r="396" spans="2:8" x14ac:dyDescent="0.25">
      <c r="B396" s="1" t="s">
        <v>153</v>
      </c>
      <c r="C396" s="1">
        <v>9</v>
      </c>
      <c r="D396" s="1" t="s">
        <v>151</v>
      </c>
      <c r="E396" s="1">
        <v>7</v>
      </c>
      <c r="F396" s="1">
        <v>2016</v>
      </c>
      <c r="H396" s="1">
        <v>391</v>
      </c>
    </row>
    <row r="397" spans="2:8" x14ac:dyDescent="0.25">
      <c r="B397" s="1" t="s">
        <v>153</v>
      </c>
      <c r="C397" s="1">
        <v>2</v>
      </c>
      <c r="D397" s="1" t="s">
        <v>81</v>
      </c>
      <c r="E397" s="1">
        <v>5</v>
      </c>
      <c r="F397" s="1">
        <v>2016</v>
      </c>
      <c r="H397" s="1">
        <v>392</v>
      </c>
    </row>
    <row r="398" spans="2:8" x14ac:dyDescent="0.25">
      <c r="B398" s="1" t="s">
        <v>153</v>
      </c>
      <c r="C398" s="1">
        <v>0</v>
      </c>
      <c r="D398" s="1" t="s">
        <v>23</v>
      </c>
      <c r="E398" s="1">
        <v>10</v>
      </c>
      <c r="F398" s="1">
        <v>2015</v>
      </c>
      <c r="H398" s="18">
        <v>393</v>
      </c>
    </row>
    <row r="399" spans="2:8" x14ac:dyDescent="0.25">
      <c r="B399" s="1" t="s">
        <v>153</v>
      </c>
      <c r="C399" s="1">
        <v>5</v>
      </c>
      <c r="D399" s="1" t="s">
        <v>51</v>
      </c>
      <c r="E399" s="1">
        <v>2</v>
      </c>
      <c r="F399" s="1">
        <v>2015</v>
      </c>
      <c r="H399" s="1">
        <v>394</v>
      </c>
    </row>
    <row r="400" spans="2:8" x14ac:dyDescent="0.25">
      <c r="B400" s="1" t="s">
        <v>153</v>
      </c>
      <c r="C400" s="1">
        <v>3</v>
      </c>
      <c r="D400" s="1" t="s">
        <v>150</v>
      </c>
      <c r="E400" s="1">
        <v>4</v>
      </c>
      <c r="F400" s="1">
        <v>2014</v>
      </c>
      <c r="H400" s="1">
        <v>395</v>
      </c>
    </row>
    <row r="401" spans="2:8" x14ac:dyDescent="0.25">
      <c r="B401" s="1" t="s">
        <v>153</v>
      </c>
      <c r="C401" s="1">
        <v>5</v>
      </c>
      <c r="D401" s="1" t="s">
        <v>219</v>
      </c>
      <c r="E401" s="1">
        <v>2</v>
      </c>
      <c r="F401" s="1">
        <v>2013</v>
      </c>
      <c r="H401" s="18">
        <v>396</v>
      </c>
    </row>
    <row r="402" spans="2:8" x14ac:dyDescent="0.25">
      <c r="B402" s="1" t="s">
        <v>153</v>
      </c>
      <c r="C402" s="1">
        <v>3</v>
      </c>
      <c r="D402" s="1" t="s">
        <v>152</v>
      </c>
      <c r="E402" s="1">
        <v>6</v>
      </c>
      <c r="F402" s="1">
        <v>2013</v>
      </c>
      <c r="H402" s="1">
        <v>397</v>
      </c>
    </row>
    <row r="403" spans="2:8" x14ac:dyDescent="0.25">
      <c r="B403" s="1" t="s">
        <v>153</v>
      </c>
      <c r="C403" s="1">
        <v>6</v>
      </c>
      <c r="D403" s="1" t="s">
        <v>219</v>
      </c>
      <c r="E403" s="1">
        <v>2</v>
      </c>
      <c r="F403" s="1">
        <v>2012</v>
      </c>
      <c r="H403" s="1">
        <v>398</v>
      </c>
    </row>
    <row r="404" spans="2:8" x14ac:dyDescent="0.25">
      <c r="B404" s="1" t="s">
        <v>153</v>
      </c>
      <c r="C404" s="1">
        <v>0</v>
      </c>
      <c r="D404" s="1" t="s">
        <v>23</v>
      </c>
      <c r="E404" s="1">
        <v>2</v>
      </c>
      <c r="F404" s="1">
        <v>2011</v>
      </c>
      <c r="H404" s="18">
        <v>399</v>
      </c>
    </row>
    <row r="405" spans="2:8" x14ac:dyDescent="0.25">
      <c r="B405" s="1" t="s">
        <v>153</v>
      </c>
      <c r="C405" s="1">
        <v>6</v>
      </c>
      <c r="D405" s="1" t="s">
        <v>145</v>
      </c>
      <c r="E405" s="1">
        <v>8</v>
      </c>
      <c r="F405" s="1">
        <v>2011</v>
      </c>
      <c r="H405" s="1">
        <v>400</v>
      </c>
    </row>
    <row r="406" spans="2:8" x14ac:dyDescent="0.25">
      <c r="B406" s="1" t="s">
        <v>153</v>
      </c>
      <c r="C406" s="1">
        <v>4</v>
      </c>
      <c r="D406" s="1" t="s">
        <v>235</v>
      </c>
      <c r="E406" s="1">
        <v>3</v>
      </c>
      <c r="F406" s="1">
        <v>2010</v>
      </c>
      <c r="H406" s="1">
        <v>401</v>
      </c>
    </row>
    <row r="407" spans="2:8" x14ac:dyDescent="0.25">
      <c r="B407" s="1" t="s">
        <v>153</v>
      </c>
      <c r="C407" s="1">
        <v>7</v>
      </c>
      <c r="D407" s="1" t="s">
        <v>108</v>
      </c>
      <c r="E407" s="1">
        <v>2</v>
      </c>
      <c r="F407" s="1">
        <v>2010</v>
      </c>
      <c r="H407" s="18">
        <v>402</v>
      </c>
    </row>
    <row r="408" spans="2:8" x14ac:dyDescent="0.25">
      <c r="B408" s="1" t="s">
        <v>210</v>
      </c>
      <c r="C408" s="1">
        <v>3</v>
      </c>
      <c r="D408" s="1" t="s">
        <v>23</v>
      </c>
      <c r="E408" s="1">
        <v>9</v>
      </c>
      <c r="F408" s="1">
        <v>2009</v>
      </c>
      <c r="H408" s="1">
        <v>403</v>
      </c>
    </row>
    <row r="409" spans="2:8" x14ac:dyDescent="0.25">
      <c r="B409" s="1" t="s">
        <v>235</v>
      </c>
      <c r="C409" s="1">
        <v>7</v>
      </c>
      <c r="D409" s="1" t="s">
        <v>110</v>
      </c>
      <c r="E409" s="1">
        <v>11</v>
      </c>
      <c r="F409" s="1">
        <v>2013</v>
      </c>
      <c r="H409" s="1">
        <v>404</v>
      </c>
    </row>
    <row r="410" spans="2:8" x14ac:dyDescent="0.25">
      <c r="B410" s="1" t="s">
        <v>235</v>
      </c>
      <c r="C410" s="1">
        <v>7</v>
      </c>
      <c r="D410" s="1" t="s">
        <v>151</v>
      </c>
      <c r="E410" s="1">
        <v>1</v>
      </c>
      <c r="F410" s="1">
        <v>2013</v>
      </c>
      <c r="H410" s="18">
        <v>405</v>
      </c>
    </row>
    <row r="411" spans="2:8" x14ac:dyDescent="0.25">
      <c r="B411" s="18" t="s">
        <v>235</v>
      </c>
      <c r="C411" s="18">
        <v>10</v>
      </c>
      <c r="D411" s="18" t="s">
        <v>199</v>
      </c>
      <c r="E411" s="18">
        <v>2</v>
      </c>
      <c r="F411" s="1">
        <v>2012</v>
      </c>
      <c r="H411" s="1">
        <v>406</v>
      </c>
    </row>
    <row r="412" spans="2:8" x14ac:dyDescent="0.25">
      <c r="B412" s="1" t="s">
        <v>235</v>
      </c>
      <c r="C412" s="1">
        <v>6</v>
      </c>
      <c r="D412" s="1" t="s">
        <v>148</v>
      </c>
      <c r="E412" s="1">
        <v>11</v>
      </c>
      <c r="F412" s="1">
        <v>2012</v>
      </c>
      <c r="H412" s="1">
        <v>407</v>
      </c>
    </row>
    <row r="413" spans="2:8" x14ac:dyDescent="0.25">
      <c r="B413" s="1" t="s">
        <v>235</v>
      </c>
      <c r="C413" s="1">
        <v>2</v>
      </c>
      <c r="D413" s="1" t="s">
        <v>49</v>
      </c>
      <c r="E413" s="1">
        <v>3</v>
      </c>
      <c r="F413" s="1">
        <v>2012</v>
      </c>
      <c r="H413" s="18">
        <v>408</v>
      </c>
    </row>
    <row r="414" spans="2:8" x14ac:dyDescent="0.25">
      <c r="B414" s="1" t="s">
        <v>235</v>
      </c>
      <c r="C414" s="1">
        <v>3</v>
      </c>
      <c r="D414" s="1" t="s">
        <v>145</v>
      </c>
      <c r="E414" s="1">
        <v>0</v>
      </c>
      <c r="F414" s="1">
        <v>2011</v>
      </c>
      <c r="H414" s="1">
        <v>409</v>
      </c>
    </row>
    <row r="415" spans="2:8" x14ac:dyDescent="0.25">
      <c r="B415" s="1" t="s">
        <v>235</v>
      </c>
      <c r="C415" s="1">
        <v>2</v>
      </c>
      <c r="D415" s="1" t="s">
        <v>23</v>
      </c>
      <c r="E415" s="1">
        <v>3</v>
      </c>
      <c r="F415" s="1">
        <v>2010</v>
      </c>
      <c r="H415" s="1">
        <v>410</v>
      </c>
    </row>
    <row r="416" spans="2:8" x14ac:dyDescent="0.25">
      <c r="B416" s="1" t="s">
        <v>235</v>
      </c>
      <c r="C416" s="1">
        <v>6</v>
      </c>
      <c r="D416" s="1" t="s">
        <v>52</v>
      </c>
      <c r="E416" s="1">
        <v>5</v>
      </c>
      <c r="F416" s="1">
        <v>2010</v>
      </c>
      <c r="H416" s="18">
        <v>411</v>
      </c>
    </row>
    <row r="417" spans="2:8" x14ac:dyDescent="0.25">
      <c r="B417" s="18" t="s">
        <v>235</v>
      </c>
      <c r="C417" s="18">
        <v>3</v>
      </c>
      <c r="D417" s="18" t="s">
        <v>1</v>
      </c>
      <c r="E417" s="18">
        <v>2</v>
      </c>
      <c r="F417" s="1">
        <v>2005</v>
      </c>
      <c r="H417" s="1">
        <v>412</v>
      </c>
    </row>
    <row r="418" spans="2:8" x14ac:dyDescent="0.25">
      <c r="B418" s="18" t="s">
        <v>235</v>
      </c>
      <c r="C418" s="18">
        <v>1</v>
      </c>
      <c r="D418" s="18" t="s">
        <v>147</v>
      </c>
      <c r="E418" s="18">
        <v>0</v>
      </c>
      <c r="F418" s="1">
        <v>2005</v>
      </c>
      <c r="H418" s="1">
        <v>413</v>
      </c>
    </row>
    <row r="419" spans="2:8" x14ac:dyDescent="0.25">
      <c r="B419" s="18" t="s">
        <v>235</v>
      </c>
      <c r="C419" s="18">
        <v>2</v>
      </c>
      <c r="D419" s="18" t="s">
        <v>322</v>
      </c>
      <c r="E419" s="18">
        <v>1</v>
      </c>
      <c r="F419" s="1">
        <v>2005</v>
      </c>
      <c r="H419" s="18">
        <v>414</v>
      </c>
    </row>
    <row r="420" spans="2:8" x14ac:dyDescent="0.25">
      <c r="B420" s="18" t="s">
        <v>320</v>
      </c>
      <c r="C420" s="18">
        <v>0</v>
      </c>
      <c r="D420" s="18" t="s">
        <v>23</v>
      </c>
      <c r="E420" s="1">
        <v>12</v>
      </c>
      <c r="F420" s="1">
        <v>2023</v>
      </c>
      <c r="H420" s="1">
        <v>415</v>
      </c>
    </row>
    <row r="421" spans="2:8" x14ac:dyDescent="0.25">
      <c r="B421" s="18" t="s">
        <v>320</v>
      </c>
      <c r="C421" s="18">
        <v>0</v>
      </c>
      <c r="D421" s="18" t="s">
        <v>57</v>
      </c>
      <c r="E421" s="1">
        <v>6</v>
      </c>
      <c r="F421" s="1">
        <v>2023</v>
      </c>
      <c r="H421" s="1">
        <v>416</v>
      </c>
    </row>
    <row r="422" spans="2:8" x14ac:dyDescent="0.25">
      <c r="B422" s="18" t="s">
        <v>320</v>
      </c>
      <c r="C422" s="1">
        <v>8</v>
      </c>
      <c r="D422" s="18" t="s">
        <v>167</v>
      </c>
      <c r="E422" s="1">
        <v>3</v>
      </c>
      <c r="F422" s="1">
        <v>2023</v>
      </c>
      <c r="H422" s="18">
        <v>417</v>
      </c>
    </row>
    <row r="423" spans="2:8" x14ac:dyDescent="0.25">
      <c r="B423" s="1" t="s">
        <v>320</v>
      </c>
      <c r="C423" s="1">
        <v>5</v>
      </c>
      <c r="D423" s="1" t="s">
        <v>110</v>
      </c>
      <c r="E423" s="1">
        <v>3</v>
      </c>
      <c r="F423" s="1">
        <v>2022</v>
      </c>
      <c r="H423" s="1">
        <v>418</v>
      </c>
    </row>
    <row r="424" spans="2:8" x14ac:dyDescent="0.25">
      <c r="B424" s="18" t="s">
        <v>320</v>
      </c>
      <c r="C424" s="1">
        <v>3</v>
      </c>
      <c r="D424" s="1" t="s">
        <v>163</v>
      </c>
      <c r="E424" s="1">
        <v>8</v>
      </c>
      <c r="F424" s="1">
        <v>2022</v>
      </c>
      <c r="H424" s="1">
        <v>419</v>
      </c>
    </row>
    <row r="425" spans="2:8" x14ac:dyDescent="0.25">
      <c r="B425" s="1" t="s">
        <v>320</v>
      </c>
      <c r="C425" s="1">
        <v>9</v>
      </c>
      <c r="D425" s="1" t="s">
        <v>49</v>
      </c>
      <c r="E425" s="1">
        <v>1</v>
      </c>
      <c r="F425" s="1">
        <v>2022</v>
      </c>
      <c r="H425" s="18">
        <v>420</v>
      </c>
    </row>
    <row r="426" spans="2:8" x14ac:dyDescent="0.25">
      <c r="B426" s="1" t="s">
        <v>320</v>
      </c>
      <c r="C426" s="1">
        <v>11</v>
      </c>
      <c r="D426" s="1" t="s">
        <v>151</v>
      </c>
      <c r="E426" s="1">
        <v>1</v>
      </c>
      <c r="F426" s="1">
        <v>2019</v>
      </c>
      <c r="H426" s="1">
        <v>421</v>
      </c>
    </row>
    <row r="427" spans="2:8" x14ac:dyDescent="0.25">
      <c r="B427" s="1" t="s">
        <v>320</v>
      </c>
      <c r="C427" s="1">
        <v>3</v>
      </c>
      <c r="D427" s="1" t="s">
        <v>152</v>
      </c>
      <c r="E427" s="1">
        <v>1</v>
      </c>
      <c r="F427" s="1">
        <v>2019</v>
      </c>
      <c r="H427" s="1">
        <v>422</v>
      </c>
    </row>
    <row r="428" spans="2:8" x14ac:dyDescent="0.25">
      <c r="B428" s="1" t="s">
        <v>320</v>
      </c>
      <c r="C428" s="1">
        <v>1</v>
      </c>
      <c r="D428" s="1" t="s">
        <v>52</v>
      </c>
      <c r="E428" s="1">
        <v>4</v>
      </c>
      <c r="F428" s="1">
        <v>2018</v>
      </c>
      <c r="H428" s="18">
        <v>423</v>
      </c>
    </row>
    <row r="429" spans="2:8" x14ac:dyDescent="0.25">
      <c r="B429" s="1" t="s">
        <v>320</v>
      </c>
      <c r="C429" s="1">
        <v>5</v>
      </c>
      <c r="D429" s="1" t="s">
        <v>151</v>
      </c>
      <c r="E429" s="1">
        <v>3</v>
      </c>
      <c r="F429" s="1">
        <v>2017</v>
      </c>
      <c r="H429" s="1">
        <v>424</v>
      </c>
    </row>
    <row r="430" spans="2:8" x14ac:dyDescent="0.25">
      <c r="B430" s="1" t="s">
        <v>320</v>
      </c>
      <c r="C430" s="1">
        <v>4</v>
      </c>
      <c r="D430" s="1" t="s">
        <v>17</v>
      </c>
      <c r="E430" s="1">
        <v>3</v>
      </c>
      <c r="F430" s="1">
        <v>2016</v>
      </c>
      <c r="H430" s="1">
        <v>425</v>
      </c>
    </row>
    <row r="431" spans="2:8" x14ac:dyDescent="0.25">
      <c r="B431" s="1" t="s">
        <v>320</v>
      </c>
      <c r="C431" s="1">
        <v>11</v>
      </c>
      <c r="D431" s="1" t="s">
        <v>58</v>
      </c>
      <c r="E431" s="1">
        <v>5</v>
      </c>
      <c r="F431" s="1">
        <v>2016</v>
      </c>
      <c r="H431" s="18">
        <v>426</v>
      </c>
    </row>
    <row r="432" spans="2:8" x14ac:dyDescent="0.25">
      <c r="B432" s="1" t="s">
        <v>320</v>
      </c>
      <c r="C432" s="1">
        <v>1</v>
      </c>
      <c r="D432" s="1" t="s">
        <v>150</v>
      </c>
      <c r="E432" s="1">
        <v>2</v>
      </c>
      <c r="F432" s="1">
        <v>2016</v>
      </c>
      <c r="H432" s="1">
        <v>427</v>
      </c>
    </row>
    <row r="433" spans="2:8" x14ac:dyDescent="0.25">
      <c r="B433" s="1" t="s">
        <v>320</v>
      </c>
      <c r="C433" s="1">
        <v>0</v>
      </c>
      <c r="D433" s="1" t="s">
        <v>110</v>
      </c>
      <c r="E433" s="1">
        <v>4</v>
      </c>
      <c r="F433" s="1">
        <v>2015</v>
      </c>
      <c r="H433" s="1">
        <v>428</v>
      </c>
    </row>
    <row r="434" spans="2:8" x14ac:dyDescent="0.25">
      <c r="B434" s="1" t="s">
        <v>320</v>
      </c>
      <c r="C434" s="1">
        <v>3</v>
      </c>
      <c r="D434" s="1" t="s">
        <v>321</v>
      </c>
      <c r="E434" s="1">
        <v>6</v>
      </c>
      <c r="F434" s="1">
        <v>2015</v>
      </c>
      <c r="H434" s="18">
        <v>429</v>
      </c>
    </row>
    <row r="435" spans="2:8" x14ac:dyDescent="0.25">
      <c r="B435" s="1" t="s">
        <v>320</v>
      </c>
      <c r="C435" s="1">
        <v>5</v>
      </c>
      <c r="D435" s="1" t="s">
        <v>153</v>
      </c>
      <c r="E435" s="1">
        <v>1</v>
      </c>
      <c r="F435" s="1">
        <v>2015</v>
      </c>
      <c r="H435" s="1">
        <v>430</v>
      </c>
    </row>
    <row r="436" spans="2:8" x14ac:dyDescent="0.25">
      <c r="B436" s="1" t="s">
        <v>320</v>
      </c>
      <c r="C436" s="1">
        <v>9</v>
      </c>
      <c r="D436" s="1" t="s">
        <v>17</v>
      </c>
      <c r="E436" s="1">
        <v>1</v>
      </c>
      <c r="F436" s="1">
        <v>2014</v>
      </c>
      <c r="H436" s="1">
        <v>431</v>
      </c>
    </row>
    <row r="437" spans="2:8" x14ac:dyDescent="0.25">
      <c r="B437" s="1" t="s">
        <v>320</v>
      </c>
      <c r="C437" s="1">
        <v>5</v>
      </c>
      <c r="D437" s="1" t="s">
        <v>170</v>
      </c>
      <c r="E437" s="1">
        <v>4</v>
      </c>
      <c r="F437" s="1">
        <v>2014</v>
      </c>
      <c r="H437" s="18">
        <v>432</v>
      </c>
    </row>
    <row r="438" spans="2:8" x14ac:dyDescent="0.25">
      <c r="B438" s="1" t="s">
        <v>320</v>
      </c>
      <c r="C438" s="1">
        <v>7</v>
      </c>
      <c r="D438" s="1" t="s">
        <v>153</v>
      </c>
      <c r="E438" s="1">
        <v>1</v>
      </c>
      <c r="F438" s="1">
        <v>2014</v>
      </c>
      <c r="H438" s="1">
        <v>433</v>
      </c>
    </row>
    <row r="439" spans="2:8" x14ac:dyDescent="0.25">
      <c r="B439" s="18" t="s">
        <v>320</v>
      </c>
      <c r="C439" s="18">
        <v>4</v>
      </c>
      <c r="D439" s="18" t="s">
        <v>145</v>
      </c>
      <c r="E439" s="18">
        <v>1</v>
      </c>
      <c r="F439" s="1">
        <v>2005</v>
      </c>
      <c r="H439" s="1">
        <v>434</v>
      </c>
    </row>
    <row r="440" spans="2:8" x14ac:dyDescent="0.25">
      <c r="B440" s="18" t="s">
        <v>320</v>
      </c>
      <c r="C440" s="18">
        <v>4</v>
      </c>
      <c r="D440" s="18" t="s">
        <v>212</v>
      </c>
      <c r="E440" s="18">
        <v>3</v>
      </c>
      <c r="F440" s="1">
        <v>2005</v>
      </c>
      <c r="H440" s="18">
        <v>435</v>
      </c>
    </row>
    <row r="441" spans="2:8" x14ac:dyDescent="0.25">
      <c r="B441" s="18" t="s">
        <v>320</v>
      </c>
      <c r="C441" s="18">
        <v>6</v>
      </c>
      <c r="D441" s="18" t="s">
        <v>108</v>
      </c>
      <c r="E441" s="18">
        <v>1</v>
      </c>
      <c r="F441" s="1">
        <v>2005</v>
      </c>
      <c r="H441" s="1">
        <v>436</v>
      </c>
    </row>
    <row r="442" spans="2:8" x14ac:dyDescent="0.25">
      <c r="B442" s="18" t="s">
        <v>320</v>
      </c>
      <c r="C442" s="18">
        <v>4</v>
      </c>
      <c r="D442" s="18" t="s">
        <v>17</v>
      </c>
      <c r="E442" s="18">
        <v>3</v>
      </c>
      <c r="F442" s="1">
        <v>2004</v>
      </c>
      <c r="H442" s="1">
        <v>437</v>
      </c>
    </row>
    <row r="443" spans="2:8" x14ac:dyDescent="0.25">
      <c r="B443" s="18" t="s">
        <v>51</v>
      </c>
      <c r="C443" s="18">
        <v>13</v>
      </c>
      <c r="D443" s="1" t="s">
        <v>57</v>
      </c>
      <c r="E443" s="1">
        <v>6</v>
      </c>
      <c r="F443" s="1">
        <v>2024</v>
      </c>
      <c r="H443" s="18">
        <v>438</v>
      </c>
    </row>
    <row r="444" spans="2:8" x14ac:dyDescent="0.25">
      <c r="B444" s="1" t="s">
        <v>51</v>
      </c>
      <c r="C444" s="1">
        <v>0</v>
      </c>
      <c r="D444" s="1" t="s">
        <v>23</v>
      </c>
      <c r="E444" s="1">
        <v>10</v>
      </c>
      <c r="F444" s="1">
        <v>2023</v>
      </c>
      <c r="H444" s="1">
        <v>439</v>
      </c>
    </row>
    <row r="445" spans="2:8" x14ac:dyDescent="0.25">
      <c r="B445" s="1" t="s">
        <v>51</v>
      </c>
      <c r="C445" s="18">
        <v>13</v>
      </c>
      <c r="D445" s="1" t="s">
        <v>81</v>
      </c>
      <c r="E445" s="1">
        <v>8</v>
      </c>
      <c r="F445" s="1">
        <v>2023</v>
      </c>
      <c r="H445" s="1">
        <v>440</v>
      </c>
    </row>
    <row r="446" spans="2:8" x14ac:dyDescent="0.25">
      <c r="B446" s="1" t="s">
        <v>51</v>
      </c>
      <c r="C446" s="1">
        <v>15</v>
      </c>
      <c r="D446" s="1" t="s">
        <v>163</v>
      </c>
      <c r="E446" s="1">
        <v>0</v>
      </c>
      <c r="F446" s="1">
        <v>2022</v>
      </c>
      <c r="H446" s="18">
        <v>441</v>
      </c>
    </row>
    <row r="447" spans="2:8" x14ac:dyDescent="0.25">
      <c r="B447" s="1" t="s">
        <v>51</v>
      </c>
      <c r="C447" s="1">
        <v>17</v>
      </c>
      <c r="D447" s="1" t="s">
        <v>146</v>
      </c>
      <c r="E447" s="1">
        <v>0</v>
      </c>
      <c r="F447" s="1">
        <v>2022</v>
      </c>
      <c r="H447" s="1">
        <v>442</v>
      </c>
    </row>
    <row r="448" spans="2:8" x14ac:dyDescent="0.25">
      <c r="B448" s="1" t="s">
        <v>51</v>
      </c>
      <c r="C448" s="1">
        <v>5</v>
      </c>
      <c r="D448" s="1" t="s">
        <v>23</v>
      </c>
      <c r="E448" s="1">
        <v>3</v>
      </c>
      <c r="F448" s="1">
        <v>2019</v>
      </c>
      <c r="H448" s="1">
        <v>443</v>
      </c>
    </row>
    <row r="449" spans="2:8" x14ac:dyDescent="0.25">
      <c r="B449" s="1" t="s">
        <v>51</v>
      </c>
      <c r="C449" s="1">
        <v>3</v>
      </c>
      <c r="D449" s="1" t="s">
        <v>57</v>
      </c>
      <c r="E449" s="1">
        <v>4</v>
      </c>
      <c r="F449" s="1">
        <v>2019</v>
      </c>
      <c r="H449" s="18">
        <v>444</v>
      </c>
    </row>
    <row r="450" spans="2:8" x14ac:dyDescent="0.25">
      <c r="B450" s="1" t="s">
        <v>51</v>
      </c>
      <c r="C450" s="1">
        <v>1</v>
      </c>
      <c r="D450" s="1" t="s">
        <v>57</v>
      </c>
      <c r="E450" s="1">
        <v>0</v>
      </c>
      <c r="F450" s="1">
        <v>2019</v>
      </c>
      <c r="H450" s="1">
        <v>445</v>
      </c>
    </row>
    <row r="451" spans="2:8" x14ac:dyDescent="0.25">
      <c r="B451" s="1" t="s">
        <v>51</v>
      </c>
      <c r="C451" s="1">
        <v>7</v>
      </c>
      <c r="D451" s="1" t="s">
        <v>52</v>
      </c>
      <c r="E451" s="1">
        <v>6</v>
      </c>
      <c r="F451" s="1">
        <v>2019</v>
      </c>
      <c r="H451" s="1">
        <v>446</v>
      </c>
    </row>
    <row r="452" spans="2:8" x14ac:dyDescent="0.25">
      <c r="B452" s="1" t="s">
        <v>51</v>
      </c>
      <c r="C452" s="1">
        <v>7</v>
      </c>
      <c r="D452" s="1" t="s">
        <v>81</v>
      </c>
      <c r="E452" s="1">
        <v>4</v>
      </c>
      <c r="F452" s="1">
        <v>2019</v>
      </c>
      <c r="H452" s="18">
        <v>447</v>
      </c>
    </row>
    <row r="453" spans="2:8" x14ac:dyDescent="0.25">
      <c r="B453" s="1" t="s">
        <v>51</v>
      </c>
      <c r="C453" s="1">
        <v>6</v>
      </c>
      <c r="D453" s="1" t="s">
        <v>268</v>
      </c>
      <c r="E453" s="1">
        <v>1</v>
      </c>
      <c r="F453" s="1">
        <v>2019</v>
      </c>
      <c r="H453" s="1">
        <v>448</v>
      </c>
    </row>
    <row r="454" spans="2:8" x14ac:dyDescent="0.25">
      <c r="B454" s="1" t="s">
        <v>51</v>
      </c>
      <c r="C454" s="1">
        <v>5</v>
      </c>
      <c r="D454" s="1" t="s">
        <v>52</v>
      </c>
      <c r="E454" s="1">
        <v>6</v>
      </c>
      <c r="F454" s="1">
        <v>2018</v>
      </c>
      <c r="H454" s="1">
        <v>449</v>
      </c>
    </row>
    <row r="455" spans="2:8" x14ac:dyDescent="0.25">
      <c r="B455" s="1" t="s">
        <v>51</v>
      </c>
      <c r="C455" s="1">
        <v>0</v>
      </c>
      <c r="D455" s="1" t="s">
        <v>145</v>
      </c>
      <c r="E455" s="1">
        <v>8</v>
      </c>
      <c r="F455" s="1">
        <v>2018</v>
      </c>
      <c r="H455" s="18">
        <v>450</v>
      </c>
    </row>
    <row r="456" spans="2:8" x14ac:dyDescent="0.25">
      <c r="B456" s="1" t="s">
        <v>51</v>
      </c>
      <c r="C456" s="1">
        <v>14</v>
      </c>
      <c r="D456" s="1" t="s">
        <v>151</v>
      </c>
      <c r="E456" s="1">
        <v>3</v>
      </c>
      <c r="F456" s="1">
        <v>2018</v>
      </c>
      <c r="H456" s="1">
        <v>451</v>
      </c>
    </row>
    <row r="457" spans="2:8" x14ac:dyDescent="0.25">
      <c r="B457" s="1" t="s">
        <v>51</v>
      </c>
      <c r="C457" s="1">
        <v>3</v>
      </c>
      <c r="D457" s="1" t="s">
        <v>148</v>
      </c>
      <c r="E457" s="1">
        <v>6</v>
      </c>
      <c r="F457" s="1">
        <v>2017</v>
      </c>
      <c r="H457" s="1">
        <v>452</v>
      </c>
    </row>
    <row r="458" spans="2:8" x14ac:dyDescent="0.25">
      <c r="B458" s="1" t="s">
        <v>51</v>
      </c>
      <c r="C458" s="1">
        <v>10</v>
      </c>
      <c r="D458" s="1" t="s">
        <v>108</v>
      </c>
      <c r="E458" s="1">
        <v>0</v>
      </c>
      <c r="F458" s="1">
        <v>2017</v>
      </c>
      <c r="H458" s="18">
        <v>453</v>
      </c>
    </row>
    <row r="459" spans="2:8" x14ac:dyDescent="0.25">
      <c r="B459" s="1" t="s">
        <v>51</v>
      </c>
      <c r="C459" s="1">
        <v>5</v>
      </c>
      <c r="D459" s="1" t="s">
        <v>150</v>
      </c>
      <c r="E459" s="1">
        <v>6</v>
      </c>
      <c r="F459" s="1">
        <v>2016</v>
      </c>
      <c r="H459" s="1">
        <v>454</v>
      </c>
    </row>
    <row r="460" spans="2:8" x14ac:dyDescent="0.25">
      <c r="B460" s="1" t="s">
        <v>51</v>
      </c>
      <c r="C460" s="1">
        <v>0</v>
      </c>
      <c r="D460" s="18" t="s">
        <v>110</v>
      </c>
      <c r="E460" s="1">
        <v>6</v>
      </c>
      <c r="F460" s="1">
        <v>2015</v>
      </c>
      <c r="H460" s="1">
        <v>455</v>
      </c>
    </row>
    <row r="461" spans="2:8" x14ac:dyDescent="0.25">
      <c r="B461" s="1" t="s">
        <v>51</v>
      </c>
      <c r="C461" s="1">
        <v>6</v>
      </c>
      <c r="D461" s="1" t="s">
        <v>17</v>
      </c>
      <c r="E461" s="1">
        <v>2</v>
      </c>
      <c r="F461" s="1">
        <v>2013</v>
      </c>
      <c r="H461" s="18">
        <v>456</v>
      </c>
    </row>
    <row r="462" spans="2:8" x14ac:dyDescent="0.25">
      <c r="B462" s="1" t="s">
        <v>51</v>
      </c>
      <c r="C462" s="1">
        <v>0</v>
      </c>
      <c r="D462" s="18" t="s">
        <v>152</v>
      </c>
      <c r="E462" s="1">
        <v>10</v>
      </c>
      <c r="F462" s="1">
        <v>2013</v>
      </c>
      <c r="H462" s="1">
        <v>457</v>
      </c>
    </row>
    <row r="463" spans="2:8" x14ac:dyDescent="0.25">
      <c r="B463" s="1" t="s">
        <v>51</v>
      </c>
      <c r="C463" s="1">
        <v>0</v>
      </c>
      <c r="D463" s="1" t="s">
        <v>147</v>
      </c>
      <c r="E463" s="1">
        <v>3</v>
      </c>
      <c r="F463" s="1">
        <v>2011</v>
      </c>
      <c r="H463" s="1">
        <v>458</v>
      </c>
    </row>
    <row r="464" spans="2:8" x14ac:dyDescent="0.25">
      <c r="B464" s="1" t="s">
        <v>318</v>
      </c>
      <c r="C464" s="1">
        <v>2</v>
      </c>
      <c r="D464" s="1" t="s">
        <v>210</v>
      </c>
      <c r="E464" s="1">
        <v>4</v>
      </c>
      <c r="F464" s="1">
        <v>2009</v>
      </c>
      <c r="H464" s="18">
        <v>459</v>
      </c>
    </row>
    <row r="465" spans="2:8" x14ac:dyDescent="0.25">
      <c r="B465" s="1" t="s">
        <v>318</v>
      </c>
      <c r="C465" s="1">
        <v>3</v>
      </c>
      <c r="D465" s="1" t="s">
        <v>151</v>
      </c>
      <c r="E465" s="1">
        <v>9</v>
      </c>
      <c r="F465" s="1">
        <v>2009</v>
      </c>
      <c r="H465" s="1">
        <v>460</v>
      </c>
    </row>
    <row r="466" spans="2:8" x14ac:dyDescent="0.25">
      <c r="B466" s="1" t="s">
        <v>318</v>
      </c>
      <c r="C466" s="18">
        <v>8</v>
      </c>
      <c r="D466" s="18" t="s">
        <v>1</v>
      </c>
      <c r="E466" s="18">
        <v>2</v>
      </c>
      <c r="F466" s="1">
        <v>2004</v>
      </c>
      <c r="H466" s="1">
        <v>461</v>
      </c>
    </row>
    <row r="467" spans="2:8" x14ac:dyDescent="0.25">
      <c r="B467" s="1" t="s">
        <v>321</v>
      </c>
      <c r="C467" s="1">
        <v>1</v>
      </c>
      <c r="D467" s="1" t="s">
        <v>23</v>
      </c>
      <c r="E467" s="1">
        <v>12</v>
      </c>
      <c r="F467" s="1">
        <v>2019</v>
      </c>
      <c r="H467" s="18">
        <v>462</v>
      </c>
    </row>
    <row r="468" spans="2:8" x14ac:dyDescent="0.25">
      <c r="B468" s="1" t="s">
        <v>321</v>
      </c>
      <c r="C468" s="1">
        <v>1</v>
      </c>
      <c r="D468" s="1" t="s">
        <v>145</v>
      </c>
      <c r="E468" s="1">
        <v>4</v>
      </c>
      <c r="F468" s="1">
        <v>2019</v>
      </c>
      <c r="H468" s="1">
        <v>463</v>
      </c>
    </row>
    <row r="469" spans="2:8" x14ac:dyDescent="0.25">
      <c r="B469" s="1" t="s">
        <v>321</v>
      </c>
      <c r="C469" s="1">
        <v>2</v>
      </c>
      <c r="D469" s="1" t="s">
        <v>100</v>
      </c>
      <c r="E469" s="1">
        <v>1</v>
      </c>
      <c r="F469" s="1">
        <v>2019</v>
      </c>
      <c r="H469" s="1">
        <v>464</v>
      </c>
    </row>
    <row r="470" spans="2:8" x14ac:dyDescent="0.25">
      <c r="B470" s="1" t="s">
        <v>321</v>
      </c>
      <c r="C470" s="1">
        <v>8</v>
      </c>
      <c r="D470" s="18" t="s">
        <v>152</v>
      </c>
      <c r="E470" s="1">
        <v>3</v>
      </c>
      <c r="F470" s="1">
        <v>2019</v>
      </c>
      <c r="H470" s="18">
        <v>465</v>
      </c>
    </row>
    <row r="471" spans="2:8" x14ac:dyDescent="0.25">
      <c r="B471" s="1" t="s">
        <v>321</v>
      </c>
      <c r="C471" s="1">
        <v>0</v>
      </c>
      <c r="D471" s="1" t="s">
        <v>58</v>
      </c>
      <c r="E471" s="1">
        <v>0</v>
      </c>
      <c r="F471" s="1">
        <v>2018</v>
      </c>
      <c r="H471" s="1">
        <v>466</v>
      </c>
    </row>
    <row r="472" spans="2:8" x14ac:dyDescent="0.25">
      <c r="B472" s="1" t="s">
        <v>321</v>
      </c>
      <c r="C472" s="1">
        <v>15</v>
      </c>
      <c r="D472" s="1" t="s">
        <v>153</v>
      </c>
      <c r="E472" s="1">
        <v>5</v>
      </c>
      <c r="F472" s="1">
        <v>2017</v>
      </c>
      <c r="H472" s="1">
        <v>467</v>
      </c>
    </row>
    <row r="473" spans="2:8" x14ac:dyDescent="0.25">
      <c r="B473" s="1" t="s">
        <v>321</v>
      </c>
      <c r="C473" s="1">
        <v>0</v>
      </c>
      <c r="D473" s="1" t="s">
        <v>326</v>
      </c>
      <c r="E473" s="1">
        <v>15</v>
      </c>
      <c r="F473" s="1">
        <v>2017</v>
      </c>
      <c r="H473" s="18">
        <v>468</v>
      </c>
    </row>
    <row r="474" spans="2:8" x14ac:dyDescent="0.25">
      <c r="B474" s="1" t="s">
        <v>321</v>
      </c>
      <c r="C474" s="1">
        <v>2</v>
      </c>
      <c r="D474" s="1" t="s">
        <v>110</v>
      </c>
      <c r="E474" s="1">
        <v>3</v>
      </c>
      <c r="F474" s="1">
        <v>2016</v>
      </c>
      <c r="H474" s="1">
        <v>469</v>
      </c>
    </row>
    <row r="475" spans="2:8" x14ac:dyDescent="0.25">
      <c r="B475" s="1" t="s">
        <v>321</v>
      </c>
      <c r="C475" s="1">
        <v>4</v>
      </c>
      <c r="D475" s="1" t="s">
        <v>100</v>
      </c>
      <c r="E475" s="1">
        <v>3</v>
      </c>
      <c r="F475" s="1">
        <v>2016</v>
      </c>
      <c r="H475" s="1">
        <v>470</v>
      </c>
    </row>
    <row r="476" spans="2:8" x14ac:dyDescent="0.25">
      <c r="B476" s="1" t="s">
        <v>321</v>
      </c>
      <c r="C476" s="1">
        <v>12</v>
      </c>
      <c r="D476" s="1" t="s">
        <v>49</v>
      </c>
      <c r="E476" s="1">
        <v>7</v>
      </c>
      <c r="F476" s="1">
        <v>2016</v>
      </c>
      <c r="H476" s="18">
        <v>471</v>
      </c>
    </row>
    <row r="477" spans="2:8" x14ac:dyDescent="0.25">
      <c r="B477" s="1" t="s">
        <v>321</v>
      </c>
      <c r="C477" s="1">
        <v>5</v>
      </c>
      <c r="D477" s="1" t="s">
        <v>52</v>
      </c>
      <c r="E477" s="1">
        <v>12</v>
      </c>
      <c r="F477" s="1">
        <v>2015</v>
      </c>
      <c r="H477" s="1">
        <v>472</v>
      </c>
    </row>
    <row r="478" spans="2:8" x14ac:dyDescent="0.25">
      <c r="B478" s="1" t="s">
        <v>321</v>
      </c>
      <c r="C478" s="1">
        <v>17</v>
      </c>
      <c r="D478" s="1" t="s">
        <v>58</v>
      </c>
      <c r="E478" s="1">
        <v>2</v>
      </c>
      <c r="F478" s="1">
        <v>2015</v>
      </c>
      <c r="H478" s="1">
        <v>473</v>
      </c>
    </row>
    <row r="479" spans="2:8" x14ac:dyDescent="0.25">
      <c r="B479" s="1" t="s">
        <v>321</v>
      </c>
      <c r="C479" s="1">
        <v>6</v>
      </c>
      <c r="D479" s="1" t="s">
        <v>183</v>
      </c>
      <c r="E479" s="1">
        <v>2</v>
      </c>
      <c r="F479" s="1">
        <v>2014</v>
      </c>
      <c r="H479" s="18">
        <v>474</v>
      </c>
    </row>
    <row r="480" spans="2:8" x14ac:dyDescent="0.25">
      <c r="B480" s="1" t="s">
        <v>321</v>
      </c>
      <c r="C480" s="1">
        <v>3</v>
      </c>
      <c r="D480" s="1" t="s">
        <v>320</v>
      </c>
      <c r="E480" s="1">
        <v>6</v>
      </c>
      <c r="F480" s="1">
        <v>2014</v>
      </c>
      <c r="H480" s="1">
        <v>475</v>
      </c>
    </row>
    <row r="481" spans="2:8" x14ac:dyDescent="0.25">
      <c r="B481" s="1" t="s">
        <v>321</v>
      </c>
      <c r="C481" s="1">
        <v>3</v>
      </c>
      <c r="D481" s="1" t="s">
        <v>81</v>
      </c>
      <c r="E481" s="1">
        <v>1</v>
      </c>
      <c r="F481" s="1">
        <v>2014</v>
      </c>
      <c r="H481" s="1">
        <v>476</v>
      </c>
    </row>
    <row r="482" spans="2:8" x14ac:dyDescent="0.25">
      <c r="B482" s="1" t="s">
        <v>321</v>
      </c>
      <c r="C482" s="1">
        <v>8</v>
      </c>
      <c r="D482" s="1" t="s">
        <v>147</v>
      </c>
      <c r="E482" s="1">
        <v>3</v>
      </c>
      <c r="F482" s="1">
        <v>2013</v>
      </c>
      <c r="H482" s="18">
        <v>477</v>
      </c>
    </row>
    <row r="483" spans="2:8" x14ac:dyDescent="0.25">
      <c r="B483" s="1" t="s">
        <v>321</v>
      </c>
      <c r="C483" s="1">
        <v>1</v>
      </c>
      <c r="D483" s="1" t="s">
        <v>23</v>
      </c>
      <c r="E483" s="1">
        <v>10</v>
      </c>
      <c r="F483" s="1">
        <v>2012</v>
      </c>
      <c r="H483" s="1">
        <v>478</v>
      </c>
    </row>
    <row r="484" spans="2:8" x14ac:dyDescent="0.25">
      <c r="B484" s="1" t="s">
        <v>321</v>
      </c>
      <c r="C484" s="1">
        <v>3</v>
      </c>
      <c r="D484" s="1" t="s">
        <v>153</v>
      </c>
      <c r="E484" s="1">
        <v>2</v>
      </c>
      <c r="F484" s="1">
        <v>2012</v>
      </c>
      <c r="H484" s="1">
        <v>479</v>
      </c>
    </row>
    <row r="485" spans="2:8" x14ac:dyDescent="0.25">
      <c r="B485" s="1" t="s">
        <v>321</v>
      </c>
      <c r="C485" s="1">
        <v>3</v>
      </c>
      <c r="D485" s="1" t="s">
        <v>148</v>
      </c>
      <c r="E485" s="1">
        <v>2</v>
      </c>
      <c r="F485" s="1">
        <v>2012</v>
      </c>
      <c r="H485" s="18">
        <v>480</v>
      </c>
    </row>
    <row r="486" spans="2:8" x14ac:dyDescent="0.25">
      <c r="B486" s="1" t="s">
        <v>321</v>
      </c>
      <c r="C486" s="1">
        <v>12</v>
      </c>
      <c r="D486" s="1" t="s">
        <v>81</v>
      </c>
      <c r="E486" s="1">
        <v>6</v>
      </c>
      <c r="F486" s="1">
        <v>2012</v>
      </c>
      <c r="H486" s="1">
        <v>481</v>
      </c>
    </row>
    <row r="487" spans="2:8" x14ac:dyDescent="0.25">
      <c r="B487" s="1" t="s">
        <v>321</v>
      </c>
      <c r="C487" s="1">
        <v>1</v>
      </c>
      <c r="D487" s="1" t="s">
        <v>150</v>
      </c>
      <c r="E487" s="1">
        <v>0</v>
      </c>
      <c r="F487" s="1">
        <v>2011</v>
      </c>
      <c r="H487" s="1">
        <v>482</v>
      </c>
    </row>
    <row r="488" spans="2:8" x14ac:dyDescent="0.25">
      <c r="B488" s="1" t="s">
        <v>321</v>
      </c>
      <c r="C488" s="18">
        <v>12</v>
      </c>
      <c r="D488" s="18" t="s">
        <v>17</v>
      </c>
      <c r="E488" s="18">
        <v>1</v>
      </c>
      <c r="F488" s="1">
        <v>2004</v>
      </c>
      <c r="H488" s="18">
        <v>483</v>
      </c>
    </row>
    <row r="489" spans="2:8" x14ac:dyDescent="0.25">
      <c r="B489" s="18" t="s">
        <v>299</v>
      </c>
      <c r="C489" s="18">
        <v>3</v>
      </c>
      <c r="D489" s="18" t="s">
        <v>1</v>
      </c>
      <c r="E489" s="18">
        <v>0</v>
      </c>
      <c r="F489" s="1">
        <v>2005</v>
      </c>
      <c r="H489" s="1">
        <v>484</v>
      </c>
    </row>
    <row r="490" spans="2:8" x14ac:dyDescent="0.25">
      <c r="B490" s="1" t="s">
        <v>52</v>
      </c>
      <c r="C490" s="18">
        <v>7</v>
      </c>
      <c r="D490" s="18" t="s">
        <v>57</v>
      </c>
      <c r="E490" s="1">
        <v>8</v>
      </c>
      <c r="F490" s="1">
        <v>2023</v>
      </c>
      <c r="H490" s="1">
        <v>485</v>
      </c>
    </row>
    <row r="491" spans="2:8" x14ac:dyDescent="0.25">
      <c r="B491" s="1" t="s">
        <v>52</v>
      </c>
      <c r="C491" s="1">
        <v>2</v>
      </c>
      <c r="D491" s="18" t="s">
        <v>110</v>
      </c>
      <c r="E491" s="1">
        <v>1</v>
      </c>
      <c r="F491" s="1">
        <v>2023</v>
      </c>
      <c r="H491" s="18">
        <v>486</v>
      </c>
    </row>
    <row r="492" spans="2:8" x14ac:dyDescent="0.25">
      <c r="B492" s="1" t="s">
        <v>52</v>
      </c>
      <c r="C492" s="1">
        <v>9</v>
      </c>
      <c r="D492" s="1" t="s">
        <v>150</v>
      </c>
      <c r="E492" s="1">
        <v>11</v>
      </c>
      <c r="F492" s="1">
        <v>2023</v>
      </c>
      <c r="H492" s="1">
        <v>487</v>
      </c>
    </row>
    <row r="493" spans="2:8" x14ac:dyDescent="0.25">
      <c r="B493" s="1" t="s">
        <v>52</v>
      </c>
      <c r="C493" s="18">
        <v>4</v>
      </c>
      <c r="D493" s="18" t="s">
        <v>146</v>
      </c>
      <c r="E493" s="1">
        <v>2</v>
      </c>
      <c r="F493" s="1">
        <v>2023</v>
      </c>
      <c r="H493" s="1">
        <v>488</v>
      </c>
    </row>
    <row r="494" spans="2:8" x14ac:dyDescent="0.25">
      <c r="B494" s="1" t="s">
        <v>52</v>
      </c>
      <c r="C494" s="1">
        <v>1</v>
      </c>
      <c r="D494" s="1" t="s">
        <v>57</v>
      </c>
      <c r="E494" s="1">
        <v>3</v>
      </c>
      <c r="F494" s="1">
        <v>2022</v>
      </c>
      <c r="H494" s="18">
        <v>489</v>
      </c>
    </row>
    <row r="495" spans="2:8" x14ac:dyDescent="0.25">
      <c r="B495" s="1" t="s">
        <v>52</v>
      </c>
      <c r="C495" s="1">
        <v>7</v>
      </c>
      <c r="D495" s="1" t="s">
        <v>49</v>
      </c>
      <c r="E495" s="1">
        <v>8</v>
      </c>
      <c r="F495" s="1">
        <v>2022</v>
      </c>
      <c r="H495" s="1">
        <v>490</v>
      </c>
    </row>
    <row r="496" spans="2:8" x14ac:dyDescent="0.25">
      <c r="B496" s="1" t="s">
        <v>52</v>
      </c>
      <c r="C496" s="1">
        <v>0</v>
      </c>
      <c r="D496" s="18" t="s">
        <v>110</v>
      </c>
      <c r="E496" s="1">
        <v>2</v>
      </c>
      <c r="F496" s="1">
        <v>2018</v>
      </c>
      <c r="H496" s="1">
        <v>491</v>
      </c>
    </row>
    <row r="497" spans="2:8" x14ac:dyDescent="0.25">
      <c r="B497" s="1" t="s">
        <v>52</v>
      </c>
      <c r="C497" s="1">
        <v>5</v>
      </c>
      <c r="D497" s="1" t="s">
        <v>147</v>
      </c>
      <c r="E497" s="1">
        <v>4</v>
      </c>
      <c r="F497" s="1">
        <v>2018</v>
      </c>
      <c r="H497" s="18">
        <v>492</v>
      </c>
    </row>
    <row r="498" spans="2:8" x14ac:dyDescent="0.25">
      <c r="B498" s="1" t="s">
        <v>52</v>
      </c>
      <c r="C498" s="1">
        <v>10</v>
      </c>
      <c r="D498" s="1" t="s">
        <v>268</v>
      </c>
      <c r="E498" s="1">
        <v>8</v>
      </c>
      <c r="F498" s="1">
        <v>2018</v>
      </c>
      <c r="H498" s="1">
        <v>493</v>
      </c>
    </row>
    <row r="499" spans="2:8" x14ac:dyDescent="0.25">
      <c r="B499" s="1" t="s">
        <v>52</v>
      </c>
      <c r="C499" s="1">
        <v>3</v>
      </c>
      <c r="D499" s="18" t="s">
        <v>110</v>
      </c>
      <c r="E499" s="1">
        <v>4</v>
      </c>
      <c r="F499" s="1">
        <v>2017</v>
      </c>
      <c r="H499" s="1">
        <v>494</v>
      </c>
    </row>
    <row r="500" spans="2:8" x14ac:dyDescent="0.25">
      <c r="B500" s="1" t="s">
        <v>52</v>
      </c>
      <c r="C500" s="1">
        <v>8</v>
      </c>
      <c r="D500" s="1" t="s">
        <v>148</v>
      </c>
      <c r="E500" s="1">
        <v>9</v>
      </c>
      <c r="F500" s="1">
        <v>2017</v>
      </c>
      <c r="H500" s="18">
        <v>495</v>
      </c>
    </row>
    <row r="501" spans="2:8" x14ac:dyDescent="0.25">
      <c r="B501" s="1" t="s">
        <v>52</v>
      </c>
      <c r="C501" s="1">
        <v>10</v>
      </c>
      <c r="D501" s="1" t="s">
        <v>320</v>
      </c>
      <c r="E501" s="1">
        <v>0</v>
      </c>
      <c r="F501" s="1">
        <v>2016</v>
      </c>
      <c r="H501" s="1">
        <v>496</v>
      </c>
    </row>
    <row r="502" spans="2:8" x14ac:dyDescent="0.25">
      <c r="B502" s="1" t="s">
        <v>52</v>
      </c>
      <c r="C502" s="1">
        <v>1</v>
      </c>
      <c r="D502" s="1" t="s">
        <v>145</v>
      </c>
      <c r="E502" s="1">
        <v>0</v>
      </c>
      <c r="F502" s="1">
        <v>2016</v>
      </c>
      <c r="H502" s="1">
        <v>497</v>
      </c>
    </row>
    <row r="503" spans="2:8" x14ac:dyDescent="0.25">
      <c r="B503" s="1" t="s">
        <v>52</v>
      </c>
      <c r="C503" s="1">
        <v>2</v>
      </c>
      <c r="D503" s="1" t="s">
        <v>148</v>
      </c>
      <c r="E503" s="1">
        <v>1</v>
      </c>
      <c r="F503" s="1">
        <v>2016</v>
      </c>
      <c r="H503" s="18">
        <v>498</v>
      </c>
    </row>
    <row r="504" spans="2:8" x14ac:dyDescent="0.25">
      <c r="B504" s="1" t="s">
        <v>52</v>
      </c>
      <c r="C504" s="1">
        <v>0</v>
      </c>
      <c r="D504" s="18" t="s">
        <v>110</v>
      </c>
      <c r="E504" s="1">
        <v>4</v>
      </c>
      <c r="F504" s="1">
        <v>2014</v>
      </c>
      <c r="H504" s="1">
        <v>499</v>
      </c>
    </row>
    <row r="505" spans="2:8" x14ac:dyDescent="0.25">
      <c r="B505" s="1" t="s">
        <v>52</v>
      </c>
      <c r="C505" s="1">
        <v>11</v>
      </c>
      <c r="D505" s="1" t="s">
        <v>285</v>
      </c>
      <c r="E505" s="1">
        <v>6</v>
      </c>
      <c r="F505" s="1">
        <v>2013</v>
      </c>
      <c r="H505" s="1">
        <v>500</v>
      </c>
    </row>
    <row r="506" spans="2:8" x14ac:dyDescent="0.25">
      <c r="B506" s="1" t="s">
        <v>52</v>
      </c>
      <c r="C506" s="1">
        <v>2</v>
      </c>
      <c r="D506" s="1" t="s">
        <v>148</v>
      </c>
      <c r="E506" s="1">
        <v>6</v>
      </c>
      <c r="F506" s="1">
        <v>2013</v>
      </c>
      <c r="H506" s="18">
        <v>501</v>
      </c>
    </row>
    <row r="507" spans="2:8" x14ac:dyDescent="0.25">
      <c r="B507" s="1" t="s">
        <v>52</v>
      </c>
      <c r="C507" s="1">
        <v>7</v>
      </c>
      <c r="D507" s="1" t="s">
        <v>100</v>
      </c>
      <c r="E507" s="1">
        <v>3</v>
      </c>
      <c r="F507" s="1">
        <v>2013</v>
      </c>
      <c r="H507" s="1">
        <v>502</v>
      </c>
    </row>
    <row r="508" spans="2:8" x14ac:dyDescent="0.25">
      <c r="B508" s="1" t="s">
        <v>52</v>
      </c>
      <c r="C508" s="1">
        <v>1</v>
      </c>
      <c r="D508" s="1" t="s">
        <v>152</v>
      </c>
      <c r="E508" s="1">
        <v>5</v>
      </c>
      <c r="F508" s="1">
        <v>2013</v>
      </c>
      <c r="H508" s="1">
        <v>503</v>
      </c>
    </row>
    <row r="509" spans="2:8" x14ac:dyDescent="0.25">
      <c r="B509" s="1" t="s">
        <v>52</v>
      </c>
      <c r="C509" s="1">
        <v>4</v>
      </c>
      <c r="D509" s="1" t="s">
        <v>23</v>
      </c>
      <c r="E509" s="1">
        <v>5</v>
      </c>
      <c r="F509" s="1">
        <v>2012</v>
      </c>
      <c r="H509" s="18">
        <v>504</v>
      </c>
    </row>
    <row r="510" spans="2:8" x14ac:dyDescent="0.25">
      <c r="B510" s="1" t="s">
        <v>52</v>
      </c>
      <c r="C510" s="1">
        <v>4</v>
      </c>
      <c r="D510" s="1" t="s">
        <v>51</v>
      </c>
      <c r="E510" s="1">
        <v>3</v>
      </c>
      <c r="F510" s="1">
        <v>2012</v>
      </c>
      <c r="H510" s="1">
        <v>505</v>
      </c>
    </row>
    <row r="511" spans="2:8" x14ac:dyDescent="0.25">
      <c r="B511" s="1" t="s">
        <v>52</v>
      </c>
      <c r="C511" s="1">
        <v>6</v>
      </c>
      <c r="D511" s="1" t="s">
        <v>155</v>
      </c>
      <c r="E511" s="1">
        <v>5</v>
      </c>
      <c r="F511" s="1">
        <v>2012</v>
      </c>
      <c r="H511" s="1">
        <v>506</v>
      </c>
    </row>
    <row r="512" spans="2:8" x14ac:dyDescent="0.25">
      <c r="B512" s="1" t="s">
        <v>52</v>
      </c>
      <c r="C512" s="1">
        <v>7</v>
      </c>
      <c r="D512" s="1" t="s">
        <v>150</v>
      </c>
      <c r="E512" s="1">
        <v>2</v>
      </c>
      <c r="F512" s="1">
        <v>2012</v>
      </c>
      <c r="H512" s="18">
        <v>507</v>
      </c>
    </row>
    <row r="513" spans="2:8" x14ac:dyDescent="0.25">
      <c r="B513" s="1" t="s">
        <v>52</v>
      </c>
      <c r="C513" s="1">
        <v>2</v>
      </c>
      <c r="D513" s="1" t="s">
        <v>57</v>
      </c>
      <c r="E513" s="1">
        <v>9</v>
      </c>
      <c r="F513" s="1">
        <v>2011</v>
      </c>
      <c r="H513" s="1">
        <v>508</v>
      </c>
    </row>
    <row r="514" spans="2:8" x14ac:dyDescent="0.25">
      <c r="B514" s="1" t="s">
        <v>52</v>
      </c>
      <c r="C514" s="1">
        <v>4</v>
      </c>
      <c r="D514" s="1" t="s">
        <v>268</v>
      </c>
      <c r="E514" s="1">
        <v>5</v>
      </c>
      <c r="F514" s="1">
        <v>2011</v>
      </c>
      <c r="H514" s="1">
        <v>509</v>
      </c>
    </row>
    <row r="515" spans="2:8" x14ac:dyDescent="0.25">
      <c r="B515" s="1" t="s">
        <v>52</v>
      </c>
      <c r="C515" s="1">
        <v>5</v>
      </c>
      <c r="D515" s="1" t="s">
        <v>285</v>
      </c>
      <c r="E515" s="1">
        <v>2</v>
      </c>
      <c r="F515" s="1">
        <v>2010</v>
      </c>
      <c r="H515" s="18">
        <v>510</v>
      </c>
    </row>
    <row r="516" spans="2:8" x14ac:dyDescent="0.25">
      <c r="B516" s="1" t="s">
        <v>52</v>
      </c>
      <c r="C516" s="1">
        <v>1</v>
      </c>
      <c r="D516" s="1" t="s">
        <v>110</v>
      </c>
      <c r="E516" s="1">
        <v>4</v>
      </c>
      <c r="F516" s="1">
        <v>2010</v>
      </c>
      <c r="H516" s="1">
        <v>511</v>
      </c>
    </row>
    <row r="517" spans="2:8" x14ac:dyDescent="0.25">
      <c r="B517" s="1" t="s">
        <v>52</v>
      </c>
      <c r="C517" s="1">
        <v>1</v>
      </c>
      <c r="D517" s="1" t="s">
        <v>155</v>
      </c>
      <c r="E517" s="1">
        <v>0</v>
      </c>
      <c r="F517" s="1">
        <v>2010</v>
      </c>
      <c r="H517" s="1">
        <v>512</v>
      </c>
    </row>
    <row r="518" spans="2:8" x14ac:dyDescent="0.25">
      <c r="B518" s="1" t="s">
        <v>52</v>
      </c>
      <c r="C518" s="1">
        <v>0</v>
      </c>
      <c r="D518" s="1" t="s">
        <v>208</v>
      </c>
      <c r="E518" s="1">
        <v>7</v>
      </c>
      <c r="F518" s="1">
        <v>2009</v>
      </c>
      <c r="H518" s="18">
        <v>513</v>
      </c>
    </row>
    <row r="519" spans="2:8" x14ac:dyDescent="0.25">
      <c r="B519" s="1" t="s">
        <v>110</v>
      </c>
      <c r="C519" s="18">
        <v>12</v>
      </c>
      <c r="D519" s="1" t="s">
        <v>58</v>
      </c>
      <c r="E519" s="1">
        <v>3</v>
      </c>
      <c r="F519" s="1">
        <v>2023</v>
      </c>
      <c r="H519" s="1">
        <v>514</v>
      </c>
    </row>
    <row r="520" spans="2:8" x14ac:dyDescent="0.25">
      <c r="B520" s="1" t="s">
        <v>110</v>
      </c>
      <c r="C520" s="1">
        <v>0</v>
      </c>
      <c r="D520" s="1" t="s">
        <v>275</v>
      </c>
      <c r="E520" s="1">
        <v>3</v>
      </c>
      <c r="F520" s="1">
        <v>2022</v>
      </c>
      <c r="H520" s="1">
        <v>515</v>
      </c>
    </row>
    <row r="521" spans="2:8" x14ac:dyDescent="0.25">
      <c r="B521" s="1" t="s">
        <v>110</v>
      </c>
      <c r="C521" s="1">
        <v>1</v>
      </c>
      <c r="D521" s="1" t="s">
        <v>57</v>
      </c>
      <c r="E521" s="1">
        <v>2</v>
      </c>
      <c r="F521" s="1">
        <v>2019</v>
      </c>
      <c r="H521" s="18">
        <v>516</v>
      </c>
    </row>
    <row r="522" spans="2:8" x14ac:dyDescent="0.25">
      <c r="B522" s="1" t="s">
        <v>110</v>
      </c>
      <c r="C522" s="1">
        <v>4</v>
      </c>
      <c r="D522" s="1" t="s">
        <v>52</v>
      </c>
      <c r="E522" s="1">
        <v>7</v>
      </c>
      <c r="F522" s="1">
        <v>2019</v>
      </c>
      <c r="H522" s="1">
        <v>517</v>
      </c>
    </row>
    <row r="523" spans="2:8" x14ac:dyDescent="0.25">
      <c r="B523" s="1" t="s">
        <v>110</v>
      </c>
      <c r="C523" s="1">
        <v>4</v>
      </c>
      <c r="D523" s="1" t="s">
        <v>145</v>
      </c>
      <c r="E523" s="1">
        <v>3</v>
      </c>
      <c r="F523" s="1">
        <v>2019</v>
      </c>
      <c r="H523" s="1">
        <v>518</v>
      </c>
    </row>
    <row r="524" spans="2:8" x14ac:dyDescent="0.25">
      <c r="B524" s="1" t="s">
        <v>110</v>
      </c>
      <c r="C524" s="1">
        <v>6</v>
      </c>
      <c r="D524" s="1" t="s">
        <v>148</v>
      </c>
      <c r="E524" s="1">
        <v>1</v>
      </c>
      <c r="F524" s="1">
        <v>2019</v>
      </c>
      <c r="H524" s="18">
        <v>519</v>
      </c>
    </row>
    <row r="525" spans="2:8" x14ac:dyDescent="0.25">
      <c r="B525" s="1" t="s">
        <v>110</v>
      </c>
      <c r="C525" s="1">
        <v>3</v>
      </c>
      <c r="D525" s="1" t="s">
        <v>145</v>
      </c>
      <c r="E525" s="1">
        <v>1</v>
      </c>
      <c r="F525" s="1">
        <v>2018</v>
      </c>
      <c r="H525" s="1">
        <v>520</v>
      </c>
    </row>
    <row r="526" spans="2:8" x14ac:dyDescent="0.25">
      <c r="B526" s="1" t="s">
        <v>110</v>
      </c>
      <c r="C526" s="1">
        <v>3</v>
      </c>
      <c r="D526" s="1" t="s">
        <v>58</v>
      </c>
      <c r="E526" s="1">
        <v>1</v>
      </c>
      <c r="F526" s="1">
        <v>2018</v>
      </c>
      <c r="H526" s="1">
        <v>521</v>
      </c>
    </row>
    <row r="527" spans="2:8" x14ac:dyDescent="0.25">
      <c r="B527" s="1" t="s">
        <v>110</v>
      </c>
      <c r="C527" s="1">
        <v>0</v>
      </c>
      <c r="D527" s="1" t="s">
        <v>58</v>
      </c>
      <c r="E527" s="1">
        <v>0</v>
      </c>
      <c r="F527" s="1">
        <v>2018</v>
      </c>
      <c r="H527" s="18">
        <v>522</v>
      </c>
    </row>
    <row r="528" spans="2:8" x14ac:dyDescent="0.25">
      <c r="B528" s="1" t="s">
        <v>110</v>
      </c>
      <c r="C528" s="1">
        <v>7</v>
      </c>
      <c r="D528" s="1" t="s">
        <v>321</v>
      </c>
      <c r="E528" s="1">
        <v>0</v>
      </c>
      <c r="F528" s="1">
        <v>2017</v>
      </c>
      <c r="H528" s="1">
        <v>523</v>
      </c>
    </row>
    <row r="529" spans="2:8" x14ac:dyDescent="0.25">
      <c r="B529" s="1" t="s">
        <v>110</v>
      </c>
      <c r="C529" s="1">
        <v>2</v>
      </c>
      <c r="D529" s="1" t="s">
        <v>51</v>
      </c>
      <c r="E529" s="1">
        <v>0</v>
      </c>
      <c r="F529" s="1">
        <v>2017</v>
      </c>
      <c r="H529" s="1">
        <v>524</v>
      </c>
    </row>
    <row r="530" spans="2:8" x14ac:dyDescent="0.25">
      <c r="B530" s="1" t="s">
        <v>110</v>
      </c>
      <c r="C530" s="1">
        <v>16</v>
      </c>
      <c r="D530" s="1" t="s">
        <v>58</v>
      </c>
      <c r="E530" s="1">
        <v>6</v>
      </c>
      <c r="F530" s="1">
        <v>2017</v>
      </c>
      <c r="H530" s="18">
        <v>525</v>
      </c>
    </row>
    <row r="531" spans="2:8" x14ac:dyDescent="0.25">
      <c r="B531" s="1" t="s">
        <v>110</v>
      </c>
      <c r="C531" s="1">
        <v>4</v>
      </c>
      <c r="D531" s="1" t="s">
        <v>52</v>
      </c>
      <c r="E531" s="1">
        <v>2</v>
      </c>
      <c r="F531" s="1">
        <v>2016</v>
      </c>
      <c r="H531" s="1">
        <v>526</v>
      </c>
    </row>
    <row r="532" spans="2:8" x14ac:dyDescent="0.25">
      <c r="B532" s="1" t="s">
        <v>110</v>
      </c>
      <c r="C532" s="1">
        <v>4</v>
      </c>
      <c r="D532" s="1" t="s">
        <v>52</v>
      </c>
      <c r="E532" s="1">
        <v>2</v>
      </c>
      <c r="F532" s="1">
        <v>2016</v>
      </c>
      <c r="H532" s="1">
        <v>527</v>
      </c>
    </row>
    <row r="533" spans="2:8" x14ac:dyDescent="0.25">
      <c r="B533" s="1" t="s">
        <v>110</v>
      </c>
      <c r="C533" s="1">
        <v>5</v>
      </c>
      <c r="D533" s="1" t="s">
        <v>148</v>
      </c>
      <c r="E533" s="1">
        <v>2</v>
      </c>
      <c r="F533" s="1">
        <v>2016</v>
      </c>
      <c r="H533" s="18">
        <v>528</v>
      </c>
    </row>
    <row r="534" spans="2:8" x14ac:dyDescent="0.25">
      <c r="B534" s="1" t="s">
        <v>110</v>
      </c>
      <c r="C534" s="1">
        <v>10</v>
      </c>
      <c r="D534" s="1" t="s">
        <v>100</v>
      </c>
      <c r="E534" s="1">
        <v>1</v>
      </c>
      <c r="F534" s="1">
        <v>2016</v>
      </c>
      <c r="H534" s="1">
        <v>529</v>
      </c>
    </row>
    <row r="535" spans="2:8" x14ac:dyDescent="0.25">
      <c r="B535" s="1" t="s">
        <v>110</v>
      </c>
      <c r="C535" s="1">
        <v>1</v>
      </c>
      <c r="D535" s="1" t="s">
        <v>150</v>
      </c>
      <c r="E535" s="1">
        <v>0</v>
      </c>
      <c r="F535" s="1">
        <v>2016</v>
      </c>
      <c r="H535" s="1">
        <v>530</v>
      </c>
    </row>
    <row r="536" spans="2:8" x14ac:dyDescent="0.25">
      <c r="B536" s="1" t="s">
        <v>110</v>
      </c>
      <c r="C536" s="1">
        <v>4</v>
      </c>
      <c r="D536" s="1" t="s">
        <v>23</v>
      </c>
      <c r="E536" s="1">
        <v>3</v>
      </c>
      <c r="F536" s="1">
        <v>2015</v>
      </c>
      <c r="H536" s="18">
        <v>531</v>
      </c>
    </row>
    <row r="537" spans="2:8" x14ac:dyDescent="0.25">
      <c r="B537" s="1" t="s">
        <v>110</v>
      </c>
      <c r="C537" s="1">
        <v>4</v>
      </c>
      <c r="D537" s="1" t="s">
        <v>52</v>
      </c>
      <c r="E537" s="1">
        <v>1</v>
      </c>
      <c r="F537" s="1">
        <v>2015</v>
      </c>
      <c r="H537" s="1">
        <v>532</v>
      </c>
    </row>
    <row r="538" spans="2:8" x14ac:dyDescent="0.25">
      <c r="B538" s="1" t="s">
        <v>110</v>
      </c>
      <c r="C538" s="1">
        <v>4</v>
      </c>
      <c r="D538" s="1" t="s">
        <v>148</v>
      </c>
      <c r="E538" s="1">
        <v>0</v>
      </c>
      <c r="F538" s="1">
        <v>2015</v>
      </c>
      <c r="H538" s="1">
        <v>533</v>
      </c>
    </row>
    <row r="539" spans="2:8" x14ac:dyDescent="0.25">
      <c r="B539" s="1" t="s">
        <v>110</v>
      </c>
      <c r="C539" s="1">
        <v>6</v>
      </c>
      <c r="D539" s="1" t="s">
        <v>81</v>
      </c>
      <c r="E539" s="1">
        <v>3</v>
      </c>
      <c r="F539" s="1">
        <v>2015</v>
      </c>
      <c r="H539" s="18">
        <v>534</v>
      </c>
    </row>
    <row r="540" spans="2:8" x14ac:dyDescent="0.25">
      <c r="B540" s="1" t="s">
        <v>110</v>
      </c>
      <c r="C540" s="1">
        <v>2</v>
      </c>
      <c r="D540" s="1" t="s">
        <v>145</v>
      </c>
      <c r="E540" s="1">
        <v>1</v>
      </c>
      <c r="F540" s="1">
        <v>2014</v>
      </c>
      <c r="H540" s="1">
        <v>535</v>
      </c>
    </row>
    <row r="541" spans="2:8" x14ac:dyDescent="0.25">
      <c r="B541" s="1" t="s">
        <v>110</v>
      </c>
      <c r="C541" s="1">
        <v>0</v>
      </c>
      <c r="D541" s="1" t="s">
        <v>266</v>
      </c>
      <c r="E541" s="1">
        <v>3</v>
      </c>
      <c r="F541" s="1">
        <v>2014</v>
      </c>
      <c r="H541" s="1">
        <v>536</v>
      </c>
    </row>
    <row r="542" spans="2:8" x14ac:dyDescent="0.25">
      <c r="B542" s="1" t="s">
        <v>110</v>
      </c>
      <c r="C542" s="1">
        <v>7</v>
      </c>
      <c r="D542" s="1" t="s">
        <v>266</v>
      </c>
      <c r="E542" s="1">
        <v>1</v>
      </c>
      <c r="F542" s="1">
        <v>2014</v>
      </c>
      <c r="H542" s="18">
        <v>537</v>
      </c>
    </row>
    <row r="543" spans="2:8" x14ac:dyDescent="0.25">
      <c r="B543" s="1" t="s">
        <v>110</v>
      </c>
      <c r="C543" s="1">
        <v>7</v>
      </c>
      <c r="D543" s="1" t="s">
        <v>147</v>
      </c>
      <c r="E543" s="1">
        <v>2</v>
      </c>
      <c r="F543" s="1">
        <v>2014</v>
      </c>
      <c r="H543" s="1">
        <v>538</v>
      </c>
    </row>
    <row r="544" spans="2:8" x14ac:dyDescent="0.25">
      <c r="B544" s="1" t="s">
        <v>110</v>
      </c>
      <c r="C544" s="1">
        <v>2</v>
      </c>
      <c r="D544" s="1" t="s">
        <v>148</v>
      </c>
      <c r="E544" s="1">
        <v>3</v>
      </c>
      <c r="F544" s="1">
        <v>2013</v>
      </c>
      <c r="H544" s="1">
        <v>539</v>
      </c>
    </row>
    <row r="545" spans="2:8" x14ac:dyDescent="0.25">
      <c r="B545" s="1" t="s">
        <v>110</v>
      </c>
      <c r="C545" s="1">
        <v>4</v>
      </c>
      <c r="D545" s="1" t="s">
        <v>198</v>
      </c>
      <c r="E545" s="1">
        <v>2</v>
      </c>
      <c r="F545" s="1">
        <v>2013</v>
      </c>
      <c r="H545" s="18">
        <v>540</v>
      </c>
    </row>
    <row r="546" spans="2:8" x14ac:dyDescent="0.25">
      <c r="B546" s="1" t="s">
        <v>110</v>
      </c>
      <c r="C546" s="1">
        <v>4</v>
      </c>
      <c r="D546" s="1" t="s">
        <v>81</v>
      </c>
      <c r="E546" s="1">
        <v>3</v>
      </c>
      <c r="F546" s="1">
        <v>2013</v>
      </c>
      <c r="H546" s="1">
        <v>541</v>
      </c>
    </row>
    <row r="547" spans="2:8" x14ac:dyDescent="0.25">
      <c r="B547" s="1" t="s">
        <v>110</v>
      </c>
      <c r="C547" s="1">
        <v>2</v>
      </c>
      <c r="D547" s="1" t="s">
        <v>23</v>
      </c>
      <c r="E547" s="1">
        <v>7</v>
      </c>
      <c r="F547" s="1">
        <v>2012</v>
      </c>
      <c r="H547" s="1">
        <v>542</v>
      </c>
    </row>
    <row r="548" spans="2:8" x14ac:dyDescent="0.25">
      <c r="B548" s="1" t="s">
        <v>110</v>
      </c>
      <c r="C548" s="1">
        <v>13</v>
      </c>
      <c r="D548" s="1" t="s">
        <v>57</v>
      </c>
      <c r="E548" s="1">
        <v>6</v>
      </c>
      <c r="F548" s="1">
        <v>2012</v>
      </c>
      <c r="H548" s="18">
        <v>543</v>
      </c>
    </row>
    <row r="549" spans="2:8" x14ac:dyDescent="0.25">
      <c r="B549" s="1" t="s">
        <v>110</v>
      </c>
      <c r="C549" s="1">
        <v>6</v>
      </c>
      <c r="D549" s="1" t="s">
        <v>100</v>
      </c>
      <c r="E549" s="1">
        <v>0</v>
      </c>
      <c r="F549" s="1">
        <v>2012</v>
      </c>
      <c r="H549" s="1">
        <v>544</v>
      </c>
    </row>
    <row r="550" spans="2:8" x14ac:dyDescent="0.25">
      <c r="B550" s="1" t="s">
        <v>110</v>
      </c>
      <c r="C550" s="1">
        <v>1</v>
      </c>
      <c r="D550" s="1" t="s">
        <v>81</v>
      </c>
      <c r="E550" s="1">
        <v>8</v>
      </c>
      <c r="F550" s="1">
        <v>2012</v>
      </c>
      <c r="H550" s="1">
        <v>545</v>
      </c>
    </row>
    <row r="551" spans="2:8" x14ac:dyDescent="0.25">
      <c r="B551" s="1" t="s">
        <v>110</v>
      </c>
      <c r="C551" s="1">
        <v>7</v>
      </c>
      <c r="D551" s="1" t="s">
        <v>49</v>
      </c>
      <c r="E551" s="1">
        <v>3</v>
      </c>
      <c r="F551" s="1">
        <v>2012</v>
      </c>
      <c r="H551" s="18">
        <v>546</v>
      </c>
    </row>
    <row r="552" spans="2:8" x14ac:dyDescent="0.25">
      <c r="B552" s="1" t="s">
        <v>110</v>
      </c>
      <c r="C552" s="1">
        <v>5</v>
      </c>
      <c r="D552" s="18" t="s">
        <v>318</v>
      </c>
      <c r="E552" s="1">
        <v>12</v>
      </c>
      <c r="F552" s="1">
        <v>2011</v>
      </c>
      <c r="H552" s="1">
        <v>547</v>
      </c>
    </row>
    <row r="553" spans="2:8" x14ac:dyDescent="0.25">
      <c r="B553" s="1" t="s">
        <v>110</v>
      </c>
      <c r="C553" s="1">
        <v>2</v>
      </c>
      <c r="D553" s="1" t="s">
        <v>147</v>
      </c>
      <c r="E553" s="1">
        <v>1</v>
      </c>
      <c r="F553" s="1">
        <v>2011</v>
      </c>
      <c r="H553" s="1">
        <v>548</v>
      </c>
    </row>
    <row r="554" spans="2:8" x14ac:dyDescent="0.25">
      <c r="B554" s="1" t="s">
        <v>110</v>
      </c>
      <c r="C554" s="1">
        <v>1</v>
      </c>
      <c r="D554" s="1" t="s">
        <v>23</v>
      </c>
      <c r="E554" s="1">
        <v>9</v>
      </c>
      <c r="F554" s="1">
        <v>2010</v>
      </c>
      <c r="H554" s="18">
        <v>549</v>
      </c>
    </row>
    <row r="555" spans="2:8" x14ac:dyDescent="0.25">
      <c r="B555" s="1" t="s">
        <v>110</v>
      </c>
      <c r="C555" s="1">
        <v>8</v>
      </c>
      <c r="D555" s="1" t="s">
        <v>145</v>
      </c>
      <c r="E555" s="1">
        <v>7</v>
      </c>
      <c r="F555" s="1">
        <v>2010</v>
      </c>
      <c r="H555" s="1">
        <v>550</v>
      </c>
    </row>
    <row r="556" spans="2:8" x14ac:dyDescent="0.25">
      <c r="B556" s="1" t="s">
        <v>110</v>
      </c>
      <c r="C556" s="1">
        <v>14</v>
      </c>
      <c r="D556" s="1" t="s">
        <v>212</v>
      </c>
      <c r="E556" s="1">
        <v>13</v>
      </c>
      <c r="F556" s="1">
        <v>2010</v>
      </c>
      <c r="H556" s="1">
        <v>551</v>
      </c>
    </row>
    <row r="557" spans="2:8" x14ac:dyDescent="0.25">
      <c r="B557" s="1" t="s">
        <v>110</v>
      </c>
      <c r="C557" s="1">
        <v>2</v>
      </c>
      <c r="D557" s="1" t="s">
        <v>198</v>
      </c>
      <c r="E557" s="1">
        <v>5</v>
      </c>
      <c r="F557" s="1">
        <v>2009</v>
      </c>
      <c r="H557" s="18">
        <v>552</v>
      </c>
    </row>
    <row r="558" spans="2:8" x14ac:dyDescent="0.25">
      <c r="B558" s="18" t="s">
        <v>110</v>
      </c>
      <c r="C558" s="18">
        <v>2</v>
      </c>
      <c r="D558" s="18" t="s">
        <v>23</v>
      </c>
      <c r="E558" s="18">
        <v>1</v>
      </c>
      <c r="F558" s="1">
        <v>2004</v>
      </c>
      <c r="H558" s="1">
        <v>553</v>
      </c>
    </row>
    <row r="559" spans="2:8" x14ac:dyDescent="0.25">
      <c r="B559" s="18" t="s">
        <v>110</v>
      </c>
      <c r="C559" s="18">
        <v>3</v>
      </c>
      <c r="D559" s="18" t="s">
        <v>299</v>
      </c>
      <c r="E559" s="18">
        <v>0</v>
      </c>
      <c r="F559" s="1">
        <v>2004</v>
      </c>
      <c r="H559" s="1">
        <v>554</v>
      </c>
    </row>
    <row r="560" spans="2:8" x14ac:dyDescent="0.25">
      <c r="B560" s="18" t="s">
        <v>110</v>
      </c>
      <c r="C560" s="18">
        <v>11</v>
      </c>
      <c r="D560" s="18" t="s">
        <v>318</v>
      </c>
      <c r="E560" s="18">
        <v>7</v>
      </c>
      <c r="F560" s="1">
        <v>2004</v>
      </c>
      <c r="H560" s="18">
        <v>555</v>
      </c>
    </row>
    <row r="561" spans="2:8" x14ac:dyDescent="0.25">
      <c r="B561" s="18" t="s">
        <v>110</v>
      </c>
      <c r="C561" s="18">
        <v>3</v>
      </c>
      <c r="D561" s="18" t="s">
        <v>212</v>
      </c>
      <c r="E561" s="18">
        <v>0</v>
      </c>
      <c r="F561" s="1">
        <v>2004</v>
      </c>
      <c r="H561" s="1">
        <v>556</v>
      </c>
    </row>
    <row r="562" spans="2:8" x14ac:dyDescent="0.25">
      <c r="B562" s="1" t="s">
        <v>285</v>
      </c>
      <c r="C562" s="1">
        <v>2</v>
      </c>
      <c r="D562" s="1" t="s">
        <v>199</v>
      </c>
      <c r="E562" s="1">
        <v>4</v>
      </c>
      <c r="F562" s="1">
        <v>2013</v>
      </c>
      <c r="H562" s="1">
        <v>557</v>
      </c>
    </row>
    <row r="563" spans="2:8" x14ac:dyDescent="0.25">
      <c r="B563" s="18" t="s">
        <v>285</v>
      </c>
      <c r="C563" s="18">
        <v>3</v>
      </c>
      <c r="D563" s="18" t="s">
        <v>52</v>
      </c>
      <c r="E563" s="18">
        <v>9</v>
      </c>
      <c r="F563" s="1">
        <v>2012</v>
      </c>
      <c r="H563" s="18">
        <v>558</v>
      </c>
    </row>
    <row r="564" spans="2:8" x14ac:dyDescent="0.25">
      <c r="B564" s="1" t="s">
        <v>285</v>
      </c>
      <c r="C564" s="1">
        <v>7</v>
      </c>
      <c r="D564" s="1" t="s">
        <v>153</v>
      </c>
      <c r="E564" s="1">
        <v>6</v>
      </c>
      <c r="F564" s="1">
        <v>2012</v>
      </c>
      <c r="H564" s="1">
        <v>559</v>
      </c>
    </row>
    <row r="565" spans="2:8" x14ac:dyDescent="0.25">
      <c r="B565" s="18" t="s">
        <v>285</v>
      </c>
      <c r="C565" s="1">
        <v>2</v>
      </c>
      <c r="D565" s="1" t="s">
        <v>81</v>
      </c>
      <c r="E565" s="1">
        <v>10</v>
      </c>
      <c r="F565" s="1">
        <v>2012</v>
      </c>
      <c r="H565" s="1">
        <v>560</v>
      </c>
    </row>
    <row r="566" spans="2:8" x14ac:dyDescent="0.25">
      <c r="B566" s="1" t="s">
        <v>285</v>
      </c>
      <c r="C566" s="1">
        <v>7</v>
      </c>
      <c r="D566" s="1" t="s">
        <v>81</v>
      </c>
      <c r="E566" s="1">
        <v>9</v>
      </c>
      <c r="F566" s="1">
        <v>2011</v>
      </c>
      <c r="H566" s="18">
        <v>561</v>
      </c>
    </row>
    <row r="567" spans="2:8" x14ac:dyDescent="0.25">
      <c r="B567" s="1" t="s">
        <v>285</v>
      </c>
      <c r="C567" s="1">
        <v>6</v>
      </c>
      <c r="D567" s="1" t="s">
        <v>209</v>
      </c>
      <c r="E567" s="1">
        <v>4</v>
      </c>
      <c r="F567" s="1">
        <v>2010</v>
      </c>
      <c r="H567" s="1">
        <v>562</v>
      </c>
    </row>
    <row r="568" spans="2:8" x14ac:dyDescent="0.25">
      <c r="B568" s="1" t="s">
        <v>285</v>
      </c>
      <c r="C568" s="1">
        <v>2</v>
      </c>
      <c r="D568" s="1" t="s">
        <v>218</v>
      </c>
      <c r="E568" s="1">
        <v>10</v>
      </c>
      <c r="F568" s="1">
        <v>2010</v>
      </c>
      <c r="H568" s="1">
        <v>563</v>
      </c>
    </row>
    <row r="569" spans="2:8" x14ac:dyDescent="0.25">
      <c r="B569" s="1" t="s">
        <v>57</v>
      </c>
      <c r="C569" s="1">
        <v>2</v>
      </c>
      <c r="D569" s="1" t="s">
        <v>163</v>
      </c>
      <c r="E569" s="1">
        <v>0</v>
      </c>
      <c r="F569" s="1">
        <v>2024</v>
      </c>
      <c r="H569" s="18">
        <v>564</v>
      </c>
    </row>
    <row r="570" spans="2:8" x14ac:dyDescent="0.25">
      <c r="B570" s="18" t="s">
        <v>57</v>
      </c>
      <c r="C570" s="18">
        <v>9</v>
      </c>
      <c r="D570" s="1" t="s">
        <v>49</v>
      </c>
      <c r="E570" s="1">
        <v>10</v>
      </c>
      <c r="F570" s="1">
        <v>2024</v>
      </c>
      <c r="H570" s="1">
        <v>565</v>
      </c>
    </row>
    <row r="571" spans="2:8" x14ac:dyDescent="0.25">
      <c r="B571" s="1" t="s">
        <v>57</v>
      </c>
      <c r="C571" s="1">
        <v>1</v>
      </c>
      <c r="D571" s="1" t="s">
        <v>51</v>
      </c>
      <c r="E571" s="1">
        <v>11</v>
      </c>
      <c r="F571" s="1">
        <v>2023</v>
      </c>
      <c r="H571" s="1">
        <v>566</v>
      </c>
    </row>
    <row r="572" spans="2:8" x14ac:dyDescent="0.25">
      <c r="B572" s="18" t="s">
        <v>57</v>
      </c>
      <c r="C572" s="1">
        <v>5</v>
      </c>
      <c r="D572" s="1" t="s">
        <v>58</v>
      </c>
      <c r="E572" s="1">
        <v>4</v>
      </c>
      <c r="F572" s="1">
        <v>2022</v>
      </c>
      <c r="H572" s="18">
        <v>567</v>
      </c>
    </row>
    <row r="573" spans="2:8" x14ac:dyDescent="0.25">
      <c r="B573" s="1" t="s">
        <v>57</v>
      </c>
      <c r="C573" s="1">
        <v>7</v>
      </c>
      <c r="D573" s="1" t="s">
        <v>232</v>
      </c>
      <c r="E573" s="1">
        <v>2</v>
      </c>
      <c r="F573" s="1">
        <v>2019</v>
      </c>
      <c r="H573" s="1">
        <v>568</v>
      </c>
    </row>
    <row r="574" spans="2:8" x14ac:dyDescent="0.25">
      <c r="B574" s="18" t="s">
        <v>57</v>
      </c>
      <c r="C574" s="1">
        <v>4</v>
      </c>
      <c r="D574" s="1" t="s">
        <v>51</v>
      </c>
      <c r="E574" s="1">
        <v>7</v>
      </c>
      <c r="F574" s="1">
        <v>2019</v>
      </c>
      <c r="H574" s="1">
        <v>569</v>
      </c>
    </row>
    <row r="575" spans="2:8" x14ac:dyDescent="0.25">
      <c r="B575" s="1" t="s">
        <v>57</v>
      </c>
      <c r="C575" s="1">
        <v>6</v>
      </c>
      <c r="D575" s="1" t="s">
        <v>151</v>
      </c>
      <c r="E575" s="1">
        <v>0</v>
      </c>
      <c r="F575" s="1">
        <v>2019</v>
      </c>
      <c r="H575" s="18">
        <v>570</v>
      </c>
    </row>
    <row r="576" spans="2:8" x14ac:dyDescent="0.25">
      <c r="B576" s="1" t="s">
        <v>57</v>
      </c>
      <c r="C576" s="1">
        <v>6</v>
      </c>
      <c r="D576" s="1" t="s">
        <v>17</v>
      </c>
      <c r="E576" s="1">
        <v>2</v>
      </c>
      <c r="F576" s="1">
        <v>2018</v>
      </c>
      <c r="H576" s="1">
        <v>571</v>
      </c>
    </row>
    <row r="577" spans="2:8" x14ac:dyDescent="0.25">
      <c r="B577" s="18" t="s">
        <v>57</v>
      </c>
      <c r="C577" s="1">
        <v>1</v>
      </c>
      <c r="D577" s="1" t="s">
        <v>58</v>
      </c>
      <c r="E577" s="1">
        <v>5</v>
      </c>
      <c r="F577" s="1">
        <v>2018</v>
      </c>
      <c r="H577" s="1">
        <v>572</v>
      </c>
    </row>
    <row r="578" spans="2:8" x14ac:dyDescent="0.25">
      <c r="B578" s="18" t="s">
        <v>57</v>
      </c>
      <c r="C578" s="1">
        <v>5</v>
      </c>
      <c r="D578" s="1" t="s">
        <v>49</v>
      </c>
      <c r="E578" s="1">
        <v>6</v>
      </c>
      <c r="F578" s="1">
        <v>2018</v>
      </c>
      <c r="H578" s="18">
        <v>573</v>
      </c>
    </row>
    <row r="579" spans="2:8" x14ac:dyDescent="0.25">
      <c r="B579" s="1" t="s">
        <v>57</v>
      </c>
      <c r="C579" s="1">
        <v>0</v>
      </c>
      <c r="D579" s="1" t="s">
        <v>266</v>
      </c>
      <c r="E579" s="1">
        <v>4</v>
      </c>
      <c r="F579" s="1">
        <v>2017</v>
      </c>
      <c r="H579" s="1">
        <v>574</v>
      </c>
    </row>
    <row r="580" spans="2:8" x14ac:dyDescent="0.25">
      <c r="B580" s="1" t="s">
        <v>57</v>
      </c>
      <c r="C580" s="1">
        <v>2</v>
      </c>
      <c r="D580" s="1" t="s">
        <v>266</v>
      </c>
      <c r="E580" s="1">
        <v>3</v>
      </c>
      <c r="F580" s="1">
        <v>2016</v>
      </c>
      <c r="H580" s="1">
        <v>575</v>
      </c>
    </row>
    <row r="581" spans="2:8" x14ac:dyDescent="0.25">
      <c r="B581" s="1" t="s">
        <v>57</v>
      </c>
      <c r="C581" s="1">
        <v>1</v>
      </c>
      <c r="D581" s="1" t="s">
        <v>145</v>
      </c>
      <c r="E581" s="1">
        <v>2</v>
      </c>
      <c r="F581" s="1">
        <v>2015</v>
      </c>
      <c r="H581" s="18">
        <v>576</v>
      </c>
    </row>
    <row r="582" spans="2:8" x14ac:dyDescent="0.25">
      <c r="B582" s="18" t="s">
        <v>57</v>
      </c>
      <c r="C582" s="1">
        <v>5</v>
      </c>
      <c r="D582" s="1" t="s">
        <v>147</v>
      </c>
      <c r="E582" s="1">
        <v>1</v>
      </c>
      <c r="F582" s="1">
        <v>2015</v>
      </c>
      <c r="H582" s="1">
        <v>577</v>
      </c>
    </row>
    <row r="583" spans="2:8" x14ac:dyDescent="0.25">
      <c r="B583" s="1" t="s">
        <v>57</v>
      </c>
      <c r="C583" s="1">
        <v>5</v>
      </c>
      <c r="D583" s="1" t="s">
        <v>148</v>
      </c>
      <c r="E583" s="1">
        <v>10</v>
      </c>
      <c r="F583" s="1">
        <v>2013</v>
      </c>
      <c r="H583" s="1">
        <v>578</v>
      </c>
    </row>
    <row r="584" spans="2:8" x14ac:dyDescent="0.25">
      <c r="B584" s="1" t="s">
        <v>57</v>
      </c>
      <c r="C584" s="1">
        <v>5</v>
      </c>
      <c r="D584" s="1" t="s">
        <v>147</v>
      </c>
      <c r="E584" s="1">
        <v>3</v>
      </c>
      <c r="F584" s="1">
        <v>2013</v>
      </c>
      <c r="H584" s="18">
        <v>579</v>
      </c>
    </row>
    <row r="585" spans="2:8" x14ac:dyDescent="0.25">
      <c r="B585" s="1" t="s">
        <v>57</v>
      </c>
      <c r="C585" s="1">
        <v>8</v>
      </c>
      <c r="D585" s="1" t="s">
        <v>149</v>
      </c>
      <c r="E585" s="1">
        <v>5</v>
      </c>
      <c r="F585" s="1">
        <v>2013</v>
      </c>
      <c r="H585" s="1">
        <v>580</v>
      </c>
    </row>
    <row r="586" spans="2:8" x14ac:dyDescent="0.25">
      <c r="B586" s="1" t="s">
        <v>57</v>
      </c>
      <c r="C586" s="1">
        <v>10</v>
      </c>
      <c r="D586" s="1" t="s">
        <v>208</v>
      </c>
      <c r="E586" s="1">
        <v>6</v>
      </c>
      <c r="F586" s="1">
        <v>2012</v>
      </c>
      <c r="H586" s="1">
        <v>581</v>
      </c>
    </row>
    <row r="587" spans="2:8" x14ac:dyDescent="0.25">
      <c r="B587" s="1" t="s">
        <v>57</v>
      </c>
      <c r="C587" s="1">
        <v>8</v>
      </c>
      <c r="D587" s="1" t="s">
        <v>152</v>
      </c>
      <c r="E587" s="1">
        <v>3</v>
      </c>
      <c r="F587" s="1">
        <v>2012</v>
      </c>
      <c r="H587" s="18">
        <v>582</v>
      </c>
    </row>
    <row r="588" spans="2:8" x14ac:dyDescent="0.25">
      <c r="B588" s="1" t="s">
        <v>57</v>
      </c>
      <c r="C588" s="1">
        <v>1</v>
      </c>
      <c r="D588" s="1" t="s">
        <v>209</v>
      </c>
      <c r="E588" s="1">
        <v>12</v>
      </c>
      <c r="F588" s="1">
        <v>2010</v>
      </c>
      <c r="H588" s="1">
        <v>583</v>
      </c>
    </row>
    <row r="589" spans="2:8" x14ac:dyDescent="0.25">
      <c r="B589" s="1" t="s">
        <v>57</v>
      </c>
      <c r="C589" s="1">
        <v>11</v>
      </c>
      <c r="D589" s="1" t="s">
        <v>153</v>
      </c>
      <c r="E589" s="1">
        <v>5</v>
      </c>
      <c r="F589" s="1">
        <v>2009</v>
      </c>
      <c r="H589" s="1">
        <v>584</v>
      </c>
    </row>
    <row r="590" spans="2:8" x14ac:dyDescent="0.25">
      <c r="B590" s="1" t="s">
        <v>57</v>
      </c>
      <c r="C590" s="1">
        <v>6</v>
      </c>
      <c r="D590" s="1" t="s">
        <v>212</v>
      </c>
      <c r="E590" s="1">
        <v>5</v>
      </c>
      <c r="F590" s="1">
        <v>2009</v>
      </c>
      <c r="H590" s="18">
        <v>585</v>
      </c>
    </row>
    <row r="591" spans="2:8" x14ac:dyDescent="0.25">
      <c r="B591" s="1" t="s">
        <v>57</v>
      </c>
      <c r="C591" s="1">
        <v>5</v>
      </c>
      <c r="D591" s="1" t="s">
        <v>198</v>
      </c>
      <c r="E591" s="1">
        <v>9</v>
      </c>
      <c r="F591" s="1">
        <v>2009</v>
      </c>
      <c r="H591" s="1">
        <v>586</v>
      </c>
    </row>
    <row r="592" spans="2:8" x14ac:dyDescent="0.25">
      <c r="B592" s="18" t="s">
        <v>57</v>
      </c>
      <c r="C592" s="18">
        <v>4</v>
      </c>
      <c r="D592" s="18" t="s">
        <v>319</v>
      </c>
      <c r="E592" s="18">
        <v>1</v>
      </c>
      <c r="F592" s="1">
        <v>2005</v>
      </c>
      <c r="H592" s="1">
        <v>587</v>
      </c>
    </row>
    <row r="593" spans="2:8" x14ac:dyDescent="0.25">
      <c r="B593" s="18" t="s">
        <v>57</v>
      </c>
      <c r="C593" s="18">
        <v>5</v>
      </c>
      <c r="D593" s="18" t="s">
        <v>146</v>
      </c>
      <c r="E593" s="18">
        <v>4</v>
      </c>
      <c r="F593" s="1">
        <v>2004</v>
      </c>
      <c r="H593" s="18">
        <v>588</v>
      </c>
    </row>
    <row r="594" spans="2:8" x14ac:dyDescent="0.25">
      <c r="B594" s="1" t="s">
        <v>170</v>
      </c>
      <c r="C594" s="1">
        <v>1</v>
      </c>
      <c r="D594" s="1" t="s">
        <v>323</v>
      </c>
      <c r="E594" s="1">
        <v>0</v>
      </c>
      <c r="F594" s="1">
        <v>2014</v>
      </c>
      <c r="H594" s="1">
        <v>589</v>
      </c>
    </row>
    <row r="595" spans="2:8" x14ac:dyDescent="0.25">
      <c r="B595" s="1" t="s">
        <v>170</v>
      </c>
      <c r="C595" s="1">
        <v>5</v>
      </c>
      <c r="D595" s="1" t="s">
        <v>199</v>
      </c>
      <c r="E595" s="1">
        <v>4</v>
      </c>
      <c r="F595" s="1">
        <v>2014</v>
      </c>
      <c r="H595" s="1">
        <v>590</v>
      </c>
    </row>
    <row r="596" spans="2:8" x14ac:dyDescent="0.25">
      <c r="B596" s="1" t="s">
        <v>199</v>
      </c>
      <c r="C596" s="1">
        <v>0</v>
      </c>
      <c r="D596" s="18" t="s">
        <v>152</v>
      </c>
      <c r="E596" s="1">
        <v>7</v>
      </c>
      <c r="F596" s="1">
        <v>2014</v>
      </c>
      <c r="H596" s="18">
        <v>591</v>
      </c>
    </row>
    <row r="597" spans="2:8" x14ac:dyDescent="0.25">
      <c r="B597" s="1" t="s">
        <v>199</v>
      </c>
      <c r="C597" s="1">
        <v>2</v>
      </c>
      <c r="D597" s="1" t="s">
        <v>51</v>
      </c>
      <c r="E597" s="1">
        <v>4</v>
      </c>
      <c r="F597" s="1">
        <v>2013</v>
      </c>
      <c r="H597" s="1">
        <v>592</v>
      </c>
    </row>
    <row r="598" spans="2:8" x14ac:dyDescent="0.25">
      <c r="B598" s="1" t="s">
        <v>199</v>
      </c>
      <c r="C598" s="1">
        <v>0</v>
      </c>
      <c r="D598" s="1" t="s">
        <v>155</v>
      </c>
      <c r="E598" s="1">
        <v>18</v>
      </c>
      <c r="F598" s="1">
        <v>2012</v>
      </c>
      <c r="H598" s="1">
        <v>593</v>
      </c>
    </row>
    <row r="599" spans="2:8" x14ac:dyDescent="0.25">
      <c r="B599" s="1" t="s">
        <v>209</v>
      </c>
      <c r="C599" s="1">
        <v>0</v>
      </c>
      <c r="D599" s="1" t="s">
        <v>153</v>
      </c>
      <c r="E599" s="1">
        <v>1</v>
      </c>
      <c r="F599" s="1">
        <v>2009</v>
      </c>
      <c r="H599" s="18">
        <v>594</v>
      </c>
    </row>
    <row r="600" spans="2:8" x14ac:dyDescent="0.25">
      <c r="B600" s="1" t="s">
        <v>258</v>
      </c>
      <c r="C600" s="1">
        <v>0</v>
      </c>
      <c r="D600" s="1" t="s">
        <v>155</v>
      </c>
      <c r="E600" s="1">
        <v>9</v>
      </c>
      <c r="F600" s="1">
        <v>2016</v>
      </c>
      <c r="H600" s="1">
        <v>595</v>
      </c>
    </row>
    <row r="601" spans="2:8" x14ac:dyDescent="0.25">
      <c r="B601" s="1" t="s">
        <v>17</v>
      </c>
      <c r="C601" s="1">
        <v>3</v>
      </c>
      <c r="D601" s="1" t="s">
        <v>268</v>
      </c>
      <c r="E601" s="1">
        <v>10</v>
      </c>
      <c r="F601" s="1">
        <v>2024</v>
      </c>
      <c r="H601" s="1">
        <v>596</v>
      </c>
    </row>
    <row r="602" spans="2:8" x14ac:dyDescent="0.25">
      <c r="B602" s="1" t="s">
        <v>17</v>
      </c>
      <c r="C602" s="1">
        <v>6</v>
      </c>
      <c r="D602" s="1" t="s">
        <v>85</v>
      </c>
      <c r="E602" s="1">
        <v>7</v>
      </c>
      <c r="F602" s="1">
        <v>2023</v>
      </c>
      <c r="H602" s="18">
        <v>597</v>
      </c>
    </row>
    <row r="603" spans="2:8" x14ac:dyDescent="0.25">
      <c r="B603" s="1" t="s">
        <v>17</v>
      </c>
      <c r="C603" s="1">
        <v>3</v>
      </c>
      <c r="D603" s="1" t="s">
        <v>110</v>
      </c>
      <c r="E603" s="1">
        <v>5</v>
      </c>
      <c r="F603" s="1">
        <v>2022</v>
      </c>
      <c r="H603" s="1">
        <v>598</v>
      </c>
    </row>
    <row r="604" spans="2:8" x14ac:dyDescent="0.25">
      <c r="B604" s="1" t="s">
        <v>17</v>
      </c>
      <c r="C604" s="1">
        <v>4</v>
      </c>
      <c r="D604" s="1" t="s">
        <v>326</v>
      </c>
      <c r="E604" s="1">
        <v>6</v>
      </c>
      <c r="F604" s="1">
        <v>2019</v>
      </c>
      <c r="H604" s="1">
        <v>599</v>
      </c>
    </row>
    <row r="605" spans="2:8" x14ac:dyDescent="0.25">
      <c r="B605" s="1" t="s">
        <v>17</v>
      </c>
      <c r="C605" s="1">
        <v>12</v>
      </c>
      <c r="D605" s="1" t="s">
        <v>321</v>
      </c>
      <c r="E605" s="1">
        <v>9</v>
      </c>
      <c r="F605" s="1">
        <v>2018</v>
      </c>
      <c r="H605" s="18">
        <v>600</v>
      </c>
    </row>
    <row r="606" spans="2:8" x14ac:dyDescent="0.25">
      <c r="B606" s="1" t="s">
        <v>17</v>
      </c>
      <c r="C606" s="1">
        <v>1</v>
      </c>
      <c r="D606" s="1" t="s">
        <v>81</v>
      </c>
      <c r="E606" s="1">
        <v>10</v>
      </c>
      <c r="F606" s="1">
        <v>2018</v>
      </c>
      <c r="H606" s="1">
        <v>601</v>
      </c>
    </row>
    <row r="607" spans="2:8" x14ac:dyDescent="0.25">
      <c r="B607" s="1" t="s">
        <v>17</v>
      </c>
      <c r="C607" s="1">
        <v>6</v>
      </c>
      <c r="D607" s="1" t="s">
        <v>57</v>
      </c>
      <c r="E607" s="1">
        <v>7</v>
      </c>
      <c r="F607" s="1">
        <v>2017</v>
      </c>
      <c r="H607" s="1">
        <v>602</v>
      </c>
    </row>
    <row r="608" spans="2:8" x14ac:dyDescent="0.25">
      <c r="B608" s="1" t="s">
        <v>17</v>
      </c>
      <c r="C608" s="1">
        <v>5</v>
      </c>
      <c r="D608" s="1" t="s">
        <v>149</v>
      </c>
      <c r="E608" s="1">
        <v>3</v>
      </c>
      <c r="F608" s="1">
        <v>2017</v>
      </c>
      <c r="H608" s="18">
        <v>603</v>
      </c>
    </row>
    <row r="609" spans="2:8" x14ac:dyDescent="0.25">
      <c r="B609" s="1" t="s">
        <v>17</v>
      </c>
      <c r="C609" s="1">
        <v>3</v>
      </c>
      <c r="D609" s="1" t="s">
        <v>149</v>
      </c>
      <c r="E609" s="1">
        <v>4</v>
      </c>
      <c r="F609" s="1">
        <v>2015</v>
      </c>
      <c r="H609" s="1">
        <v>604</v>
      </c>
    </row>
    <row r="610" spans="2:8" x14ac:dyDescent="0.25">
      <c r="B610" s="1" t="s">
        <v>17</v>
      </c>
      <c r="C610" s="1">
        <v>2</v>
      </c>
      <c r="D610" s="1" t="s">
        <v>57</v>
      </c>
      <c r="E610" s="1">
        <v>5</v>
      </c>
      <c r="F610" s="1">
        <v>2013</v>
      </c>
      <c r="H610" s="1">
        <v>605</v>
      </c>
    </row>
    <row r="611" spans="2:8" x14ac:dyDescent="0.25">
      <c r="B611" s="1" t="s">
        <v>17</v>
      </c>
      <c r="C611" s="1">
        <v>8</v>
      </c>
      <c r="D611" s="1" t="s">
        <v>19</v>
      </c>
      <c r="E611" s="1">
        <v>9</v>
      </c>
      <c r="F611" s="1">
        <v>2012</v>
      </c>
      <c r="H611" s="18">
        <v>606</v>
      </c>
    </row>
    <row r="612" spans="2:8" x14ac:dyDescent="0.25">
      <c r="B612" s="1" t="s">
        <v>17</v>
      </c>
      <c r="C612" s="1">
        <v>5</v>
      </c>
      <c r="D612" s="1" t="s">
        <v>212</v>
      </c>
      <c r="E612" s="1">
        <v>2</v>
      </c>
      <c r="F612" s="1">
        <v>2012</v>
      </c>
      <c r="H612" s="1">
        <v>607</v>
      </c>
    </row>
    <row r="613" spans="2:8" x14ac:dyDescent="0.25">
      <c r="B613" s="1" t="s">
        <v>17</v>
      </c>
      <c r="C613" s="1">
        <v>0</v>
      </c>
      <c r="D613" s="1" t="s">
        <v>235</v>
      </c>
      <c r="E613" s="1">
        <v>6</v>
      </c>
      <c r="F613" s="1">
        <v>2011</v>
      </c>
      <c r="H613" s="1">
        <v>608</v>
      </c>
    </row>
    <row r="614" spans="2:8" x14ac:dyDescent="0.25">
      <c r="B614" s="1" t="s">
        <v>17</v>
      </c>
      <c r="C614" s="1">
        <v>2</v>
      </c>
      <c r="D614" s="1" t="s">
        <v>148</v>
      </c>
      <c r="E614" s="1">
        <v>4</v>
      </c>
      <c r="F614" s="1">
        <v>2011</v>
      </c>
      <c r="H614" s="18">
        <v>609</v>
      </c>
    </row>
    <row r="615" spans="2:8" x14ac:dyDescent="0.25">
      <c r="B615" s="1" t="s">
        <v>17</v>
      </c>
      <c r="C615" s="1">
        <v>6</v>
      </c>
      <c r="D615" s="1" t="s">
        <v>151</v>
      </c>
      <c r="E615" s="1">
        <v>2</v>
      </c>
      <c r="F615" s="1">
        <v>2011</v>
      </c>
      <c r="H615" s="1">
        <v>610</v>
      </c>
    </row>
    <row r="616" spans="2:8" x14ac:dyDescent="0.25">
      <c r="B616" s="1" t="s">
        <v>17</v>
      </c>
      <c r="C616" s="1">
        <v>2</v>
      </c>
      <c r="D616" s="1" t="s">
        <v>151</v>
      </c>
      <c r="E616" s="1">
        <v>3</v>
      </c>
      <c r="F616" s="1">
        <v>2010</v>
      </c>
      <c r="H616" s="1">
        <v>611</v>
      </c>
    </row>
    <row r="617" spans="2:8" x14ac:dyDescent="0.25">
      <c r="B617" s="1" t="s">
        <v>17</v>
      </c>
      <c r="C617" s="1">
        <v>0</v>
      </c>
      <c r="D617" s="1" t="s">
        <v>147</v>
      </c>
      <c r="E617" s="1">
        <v>11</v>
      </c>
      <c r="F617" s="1">
        <v>2010</v>
      </c>
      <c r="H617" s="18">
        <v>612</v>
      </c>
    </row>
    <row r="618" spans="2:8" x14ac:dyDescent="0.25">
      <c r="B618" s="18" t="s">
        <v>17</v>
      </c>
      <c r="C618" s="18">
        <v>1</v>
      </c>
      <c r="D618" s="18" t="s">
        <v>235</v>
      </c>
      <c r="E618" s="18">
        <v>0</v>
      </c>
      <c r="F618" s="1">
        <v>2005</v>
      </c>
      <c r="H618" s="1">
        <v>613</v>
      </c>
    </row>
    <row r="619" spans="2:8" x14ac:dyDescent="0.25">
      <c r="B619" s="18" t="s">
        <v>17</v>
      </c>
      <c r="C619" s="18">
        <v>4</v>
      </c>
      <c r="D619" s="18" t="s">
        <v>298</v>
      </c>
      <c r="E619" s="18">
        <v>3</v>
      </c>
      <c r="F619" s="1">
        <v>2005</v>
      </c>
      <c r="H619" s="1">
        <v>614</v>
      </c>
    </row>
    <row r="620" spans="2:8" x14ac:dyDescent="0.25">
      <c r="B620" s="18" t="s">
        <v>23</v>
      </c>
      <c r="C620" s="18">
        <v>4</v>
      </c>
      <c r="D620" s="18" t="s">
        <v>51</v>
      </c>
      <c r="E620" s="1">
        <v>5</v>
      </c>
      <c r="F620" s="1">
        <v>2024</v>
      </c>
      <c r="H620" s="18">
        <v>615</v>
      </c>
    </row>
    <row r="621" spans="2:8" x14ac:dyDescent="0.25">
      <c r="B621" s="18" t="s">
        <v>23</v>
      </c>
      <c r="C621" s="18">
        <v>8</v>
      </c>
      <c r="D621" s="18" t="s">
        <v>320</v>
      </c>
      <c r="E621" s="1">
        <v>0</v>
      </c>
      <c r="F621" s="1">
        <v>2024</v>
      </c>
      <c r="H621" s="1">
        <v>616</v>
      </c>
    </row>
    <row r="622" spans="2:8" x14ac:dyDescent="0.25">
      <c r="B622" s="1" t="s">
        <v>23</v>
      </c>
      <c r="C622" s="1">
        <v>6</v>
      </c>
      <c r="D622" s="1" t="s">
        <v>153</v>
      </c>
      <c r="E622" s="1">
        <v>2</v>
      </c>
      <c r="F622" s="1">
        <v>2024</v>
      </c>
      <c r="H622" s="1">
        <v>617</v>
      </c>
    </row>
    <row r="623" spans="2:8" x14ac:dyDescent="0.25">
      <c r="B623" s="1" t="s">
        <v>23</v>
      </c>
      <c r="C623" s="1">
        <v>2</v>
      </c>
      <c r="D623" s="1" t="s">
        <v>58</v>
      </c>
      <c r="E623" s="1">
        <v>6</v>
      </c>
      <c r="F623" s="1">
        <v>2024</v>
      </c>
      <c r="H623" s="18">
        <v>618</v>
      </c>
    </row>
    <row r="624" spans="2:8" x14ac:dyDescent="0.25">
      <c r="B624" s="18" t="s">
        <v>23</v>
      </c>
      <c r="C624" s="18">
        <v>4</v>
      </c>
      <c r="D624" s="18" t="s">
        <v>146</v>
      </c>
      <c r="E624" s="1">
        <v>2</v>
      </c>
      <c r="F624" s="1">
        <v>2024</v>
      </c>
      <c r="H624" s="1">
        <v>619</v>
      </c>
    </row>
    <row r="625" spans="2:8" x14ac:dyDescent="0.25">
      <c r="B625" s="1" t="s">
        <v>23</v>
      </c>
      <c r="C625" s="1">
        <v>6</v>
      </c>
      <c r="D625" s="1" t="s">
        <v>51</v>
      </c>
      <c r="E625" s="1">
        <v>2</v>
      </c>
      <c r="F625" s="1">
        <v>2023</v>
      </c>
      <c r="H625" s="1">
        <v>620</v>
      </c>
    </row>
    <row r="626" spans="2:8" x14ac:dyDescent="0.25">
      <c r="B626" s="18" t="s">
        <v>23</v>
      </c>
      <c r="C626" s="1">
        <v>6</v>
      </c>
      <c r="D626" s="1" t="s">
        <v>145</v>
      </c>
      <c r="E626" s="1">
        <v>0</v>
      </c>
      <c r="F626" s="1">
        <v>2023</v>
      </c>
      <c r="H626" s="18">
        <v>621</v>
      </c>
    </row>
    <row r="627" spans="2:8" x14ac:dyDescent="0.25">
      <c r="B627" s="18" t="s">
        <v>23</v>
      </c>
      <c r="C627" s="18">
        <v>13</v>
      </c>
      <c r="D627" s="1" t="s">
        <v>147</v>
      </c>
      <c r="E627" s="1">
        <v>2</v>
      </c>
      <c r="F627" s="1">
        <v>2023</v>
      </c>
      <c r="H627" s="1">
        <v>622</v>
      </c>
    </row>
    <row r="628" spans="2:8" x14ac:dyDescent="0.25">
      <c r="B628" s="1" t="s">
        <v>23</v>
      </c>
      <c r="C628" s="1">
        <v>8</v>
      </c>
      <c r="D628" s="1" t="s">
        <v>51</v>
      </c>
      <c r="E628" s="1">
        <v>16</v>
      </c>
      <c r="F628" s="1">
        <v>2022</v>
      </c>
      <c r="H628" s="1">
        <v>623</v>
      </c>
    </row>
    <row r="629" spans="2:8" x14ac:dyDescent="0.25">
      <c r="B629" s="1" t="s">
        <v>23</v>
      </c>
      <c r="C629" s="1">
        <v>10</v>
      </c>
      <c r="D629" s="1" t="s">
        <v>51</v>
      </c>
      <c r="E629" s="1">
        <v>5</v>
      </c>
      <c r="F629" s="1">
        <v>2022</v>
      </c>
      <c r="H629" s="18">
        <v>624</v>
      </c>
    </row>
    <row r="630" spans="2:8" x14ac:dyDescent="0.25">
      <c r="B630" s="1" t="s">
        <v>23</v>
      </c>
      <c r="C630" s="1">
        <v>5</v>
      </c>
      <c r="D630" s="1" t="s">
        <v>145</v>
      </c>
      <c r="E630" s="1">
        <v>4</v>
      </c>
      <c r="F630" s="1">
        <v>2022</v>
      </c>
      <c r="H630" s="1">
        <v>625</v>
      </c>
    </row>
    <row r="631" spans="2:8" x14ac:dyDescent="0.25">
      <c r="B631" s="1" t="s">
        <v>23</v>
      </c>
      <c r="C631" s="1">
        <v>0</v>
      </c>
      <c r="D631" s="1" t="s">
        <v>57</v>
      </c>
      <c r="E631" s="1">
        <v>1</v>
      </c>
      <c r="F631" s="1">
        <v>2019</v>
      </c>
      <c r="H631" s="1">
        <v>626</v>
      </c>
    </row>
    <row r="632" spans="2:8" x14ac:dyDescent="0.25">
      <c r="B632" s="1" t="s">
        <v>23</v>
      </c>
      <c r="C632" s="1">
        <v>4</v>
      </c>
      <c r="D632" s="1" t="s">
        <v>110</v>
      </c>
      <c r="E632" s="1">
        <v>9</v>
      </c>
      <c r="F632" s="1">
        <v>2018</v>
      </c>
      <c r="H632" s="18">
        <v>627</v>
      </c>
    </row>
    <row r="633" spans="2:8" x14ac:dyDescent="0.25">
      <c r="B633" s="1" t="s">
        <v>23</v>
      </c>
      <c r="C633" s="1">
        <v>4</v>
      </c>
      <c r="D633" s="1" t="s">
        <v>52</v>
      </c>
      <c r="E633" s="1">
        <v>2</v>
      </c>
      <c r="F633" s="1">
        <v>2018</v>
      </c>
      <c r="H633" s="1">
        <v>628</v>
      </c>
    </row>
    <row r="634" spans="2:8" x14ac:dyDescent="0.25">
      <c r="B634" s="1" t="s">
        <v>23</v>
      </c>
      <c r="C634" s="1">
        <v>5</v>
      </c>
      <c r="D634" s="1" t="s">
        <v>148</v>
      </c>
      <c r="E634" s="1">
        <v>7</v>
      </c>
      <c r="F634" s="1">
        <v>2018</v>
      </c>
      <c r="H634" s="1">
        <v>629</v>
      </c>
    </row>
    <row r="635" spans="2:8" x14ac:dyDescent="0.25">
      <c r="B635" s="1" t="s">
        <v>23</v>
      </c>
      <c r="C635" s="1">
        <v>2</v>
      </c>
      <c r="D635" s="1" t="s">
        <v>57</v>
      </c>
      <c r="E635" s="1">
        <v>5</v>
      </c>
      <c r="F635" s="1">
        <v>2017</v>
      </c>
      <c r="H635" s="18">
        <v>630</v>
      </c>
    </row>
    <row r="636" spans="2:8" x14ac:dyDescent="0.25">
      <c r="B636" s="1" t="s">
        <v>23</v>
      </c>
      <c r="C636" s="1">
        <v>2</v>
      </c>
      <c r="D636" s="1" t="s">
        <v>320</v>
      </c>
      <c r="E636" s="1">
        <v>1</v>
      </c>
      <c r="F636" s="1">
        <v>2017</v>
      </c>
      <c r="H636" s="1">
        <v>631</v>
      </c>
    </row>
    <row r="637" spans="2:8" x14ac:dyDescent="0.25">
      <c r="B637" s="1" t="s">
        <v>23</v>
      </c>
      <c r="C637" s="1">
        <v>2</v>
      </c>
      <c r="D637" s="1" t="s">
        <v>81</v>
      </c>
      <c r="E637" s="1">
        <v>3</v>
      </c>
      <c r="F637" s="1">
        <v>2017</v>
      </c>
      <c r="H637" s="1">
        <v>632</v>
      </c>
    </row>
    <row r="638" spans="2:8" x14ac:dyDescent="0.25">
      <c r="B638" s="1" t="s">
        <v>23</v>
      </c>
      <c r="C638" s="1">
        <v>3</v>
      </c>
      <c r="D638" s="1" t="s">
        <v>150</v>
      </c>
      <c r="E638" s="1">
        <v>0</v>
      </c>
      <c r="F638" s="1">
        <v>2017</v>
      </c>
      <c r="H638" s="18">
        <v>633</v>
      </c>
    </row>
    <row r="639" spans="2:8" x14ac:dyDescent="0.25">
      <c r="B639" s="1" t="s">
        <v>23</v>
      </c>
      <c r="C639" s="1">
        <v>4</v>
      </c>
      <c r="D639" s="1" t="s">
        <v>145</v>
      </c>
      <c r="E639" s="1">
        <v>3</v>
      </c>
      <c r="F639" s="1">
        <v>2016</v>
      </c>
      <c r="H639" s="1">
        <v>634</v>
      </c>
    </row>
    <row r="640" spans="2:8" x14ac:dyDescent="0.25">
      <c r="B640" s="1" t="s">
        <v>23</v>
      </c>
      <c r="C640" s="1">
        <v>3</v>
      </c>
      <c r="D640" s="18" t="s">
        <v>328</v>
      </c>
      <c r="E640" s="1">
        <v>4</v>
      </c>
      <c r="F640" s="1">
        <v>2016</v>
      </c>
      <c r="H640" s="1">
        <v>635</v>
      </c>
    </row>
    <row r="641" spans="2:8" x14ac:dyDescent="0.25">
      <c r="B641" s="1" t="s">
        <v>23</v>
      </c>
      <c r="C641" s="1">
        <v>0</v>
      </c>
      <c r="D641" s="18" t="s">
        <v>328</v>
      </c>
      <c r="E641" s="1">
        <v>1</v>
      </c>
      <c r="F641" s="1">
        <v>2015</v>
      </c>
      <c r="H641" s="18">
        <v>636</v>
      </c>
    </row>
    <row r="642" spans="2:8" x14ac:dyDescent="0.25">
      <c r="B642" s="1" t="s">
        <v>23</v>
      </c>
      <c r="C642" s="1">
        <v>9</v>
      </c>
      <c r="D642" s="18" t="s">
        <v>146</v>
      </c>
      <c r="E642" s="1">
        <v>1</v>
      </c>
      <c r="F642" s="1">
        <v>2012</v>
      </c>
      <c r="H642" s="1">
        <v>637</v>
      </c>
    </row>
    <row r="643" spans="2:8" x14ac:dyDescent="0.25">
      <c r="B643" s="1" t="s">
        <v>23</v>
      </c>
      <c r="C643" s="1">
        <v>6</v>
      </c>
      <c r="D643" s="1" t="s">
        <v>235</v>
      </c>
      <c r="E643" s="1">
        <v>1</v>
      </c>
      <c r="F643" s="1">
        <v>2011</v>
      </c>
      <c r="H643" s="1">
        <v>638</v>
      </c>
    </row>
    <row r="644" spans="2:8" x14ac:dyDescent="0.25">
      <c r="B644" s="18" t="s">
        <v>23</v>
      </c>
      <c r="C644" s="1">
        <v>6</v>
      </c>
      <c r="D644" s="1" t="s">
        <v>145</v>
      </c>
      <c r="E644" s="1">
        <v>0</v>
      </c>
      <c r="F644" s="1">
        <v>2011</v>
      </c>
      <c r="H644" s="18">
        <v>639</v>
      </c>
    </row>
    <row r="645" spans="2:8" x14ac:dyDescent="0.25">
      <c r="B645" s="18" t="s">
        <v>23</v>
      </c>
      <c r="C645" s="1">
        <v>6</v>
      </c>
      <c r="D645" s="1" t="s">
        <v>148</v>
      </c>
      <c r="E645" s="1">
        <v>5</v>
      </c>
      <c r="F645" s="1">
        <v>2011</v>
      </c>
      <c r="H645" s="1">
        <v>640</v>
      </c>
    </row>
    <row r="646" spans="2:8" x14ac:dyDescent="0.25">
      <c r="B646" s="18" t="s">
        <v>23</v>
      </c>
      <c r="C646" s="1">
        <v>12</v>
      </c>
      <c r="D646" s="1" t="s">
        <v>212</v>
      </c>
      <c r="E646" s="1">
        <v>0</v>
      </c>
      <c r="F646" s="1">
        <v>2011</v>
      </c>
      <c r="H646" s="1">
        <v>641</v>
      </c>
    </row>
    <row r="647" spans="2:8" x14ac:dyDescent="0.25">
      <c r="B647" s="18" t="s">
        <v>23</v>
      </c>
      <c r="C647" s="1">
        <v>5</v>
      </c>
      <c r="D647" s="1" t="s">
        <v>198</v>
      </c>
      <c r="E647" s="1">
        <v>1</v>
      </c>
      <c r="F647" s="1">
        <v>2011</v>
      </c>
      <c r="H647" s="18">
        <v>642</v>
      </c>
    </row>
    <row r="648" spans="2:8" x14ac:dyDescent="0.25">
      <c r="B648" s="1" t="s">
        <v>23</v>
      </c>
      <c r="C648" s="1">
        <v>3</v>
      </c>
      <c r="D648" s="1" t="s">
        <v>208</v>
      </c>
      <c r="E648" s="1">
        <v>2</v>
      </c>
      <c r="F648" s="1">
        <v>2011</v>
      </c>
      <c r="H648" s="1">
        <v>643</v>
      </c>
    </row>
    <row r="649" spans="2:8" x14ac:dyDescent="0.25">
      <c r="B649" s="1" t="s">
        <v>23</v>
      </c>
      <c r="C649" s="1">
        <v>5</v>
      </c>
      <c r="D649" s="1" t="s">
        <v>210</v>
      </c>
      <c r="E649" s="1">
        <v>3</v>
      </c>
      <c r="F649" s="1">
        <v>2010</v>
      </c>
      <c r="H649" s="1">
        <v>644</v>
      </c>
    </row>
    <row r="650" spans="2:8" x14ac:dyDescent="0.25">
      <c r="B650" s="1" t="s">
        <v>23</v>
      </c>
      <c r="C650" s="1">
        <v>8</v>
      </c>
      <c r="D650" s="1" t="s">
        <v>145</v>
      </c>
      <c r="E650" s="1">
        <v>0</v>
      </c>
      <c r="F650" s="1">
        <v>2010</v>
      </c>
      <c r="H650" s="18">
        <v>645</v>
      </c>
    </row>
    <row r="651" spans="2:8" x14ac:dyDescent="0.25">
      <c r="B651" s="1" t="s">
        <v>23</v>
      </c>
      <c r="C651" s="1">
        <v>3</v>
      </c>
      <c r="D651" s="18" t="s">
        <v>328</v>
      </c>
      <c r="E651" s="1">
        <v>2</v>
      </c>
      <c r="F651" s="1">
        <v>2010</v>
      </c>
      <c r="H651" s="1">
        <v>646</v>
      </c>
    </row>
    <row r="652" spans="2:8" x14ac:dyDescent="0.25">
      <c r="B652" s="1" t="s">
        <v>23</v>
      </c>
      <c r="C652" s="1">
        <v>7</v>
      </c>
      <c r="D652" s="1" t="s">
        <v>52</v>
      </c>
      <c r="E652" s="1">
        <v>2</v>
      </c>
      <c r="F652" s="1">
        <v>2009</v>
      </c>
      <c r="H652" s="1">
        <v>647</v>
      </c>
    </row>
    <row r="653" spans="2:8" x14ac:dyDescent="0.25">
      <c r="B653" s="1" t="s">
        <v>23</v>
      </c>
      <c r="C653" s="1">
        <v>1</v>
      </c>
      <c r="D653" s="1" t="s">
        <v>147</v>
      </c>
      <c r="E653" s="1">
        <v>0</v>
      </c>
      <c r="F653" s="1">
        <v>2009</v>
      </c>
      <c r="H653" s="18">
        <v>648</v>
      </c>
    </row>
    <row r="654" spans="2:8" x14ac:dyDescent="0.25">
      <c r="B654" s="1" t="s">
        <v>23</v>
      </c>
      <c r="C654" s="1">
        <v>6</v>
      </c>
      <c r="D654" s="1" t="s">
        <v>147</v>
      </c>
      <c r="E654" s="1">
        <v>1</v>
      </c>
      <c r="F654" s="1">
        <v>2009</v>
      </c>
      <c r="H654" s="1">
        <v>649</v>
      </c>
    </row>
    <row r="655" spans="2:8" x14ac:dyDescent="0.25">
      <c r="B655" s="1" t="s">
        <v>23</v>
      </c>
      <c r="C655" s="1">
        <v>3</v>
      </c>
      <c r="D655" s="1" t="s">
        <v>198</v>
      </c>
      <c r="E655" s="1">
        <v>4</v>
      </c>
      <c r="F655" s="1">
        <v>2009</v>
      </c>
      <c r="H655" s="1">
        <v>650</v>
      </c>
    </row>
    <row r="656" spans="2:8" x14ac:dyDescent="0.25">
      <c r="B656" s="1" t="s">
        <v>23</v>
      </c>
      <c r="C656" s="1">
        <v>2</v>
      </c>
      <c r="D656" s="18" t="s">
        <v>152</v>
      </c>
      <c r="E656" s="1">
        <v>0</v>
      </c>
      <c r="F656" s="1">
        <v>2009</v>
      </c>
      <c r="H656" s="18">
        <v>651</v>
      </c>
    </row>
    <row r="657" spans="2:8" x14ac:dyDescent="0.25">
      <c r="B657" s="18" t="s">
        <v>23</v>
      </c>
      <c r="C657" s="18">
        <v>3</v>
      </c>
      <c r="D657" s="18" t="s">
        <v>57</v>
      </c>
      <c r="E657" s="18">
        <v>2</v>
      </c>
      <c r="F657" s="1">
        <v>2005</v>
      </c>
      <c r="H657" s="1">
        <v>652</v>
      </c>
    </row>
    <row r="658" spans="2:8" x14ac:dyDescent="0.25">
      <c r="B658" s="18" t="s">
        <v>23</v>
      </c>
      <c r="C658" s="18">
        <v>4</v>
      </c>
      <c r="D658" s="18" t="s">
        <v>235</v>
      </c>
      <c r="E658" s="18">
        <v>2</v>
      </c>
      <c r="F658" s="1">
        <v>2005</v>
      </c>
      <c r="H658" s="1">
        <v>653</v>
      </c>
    </row>
    <row r="659" spans="2:8" x14ac:dyDescent="0.25">
      <c r="B659" s="18" t="s">
        <v>23</v>
      </c>
      <c r="C659" s="18">
        <v>5</v>
      </c>
      <c r="D659" s="18" t="s">
        <v>81</v>
      </c>
      <c r="E659" s="18">
        <v>1</v>
      </c>
      <c r="F659" s="1">
        <v>2005</v>
      </c>
      <c r="H659" s="18">
        <v>654</v>
      </c>
    </row>
    <row r="660" spans="2:8" x14ac:dyDescent="0.25">
      <c r="B660" s="18" t="s">
        <v>23</v>
      </c>
      <c r="C660" s="18">
        <v>12</v>
      </c>
      <c r="D660" s="18" t="s">
        <v>152</v>
      </c>
      <c r="E660" s="18">
        <v>9</v>
      </c>
      <c r="F660" s="1">
        <v>2005</v>
      </c>
      <c r="H660" s="1">
        <v>655</v>
      </c>
    </row>
    <row r="661" spans="2:8" x14ac:dyDescent="0.25">
      <c r="B661" s="18" t="s">
        <v>23</v>
      </c>
      <c r="C661" s="18">
        <v>8</v>
      </c>
      <c r="D661" s="18" t="s">
        <v>152</v>
      </c>
      <c r="E661" s="18">
        <v>4</v>
      </c>
      <c r="F661" s="1">
        <v>2005</v>
      </c>
      <c r="H661" s="1">
        <v>656</v>
      </c>
    </row>
    <row r="662" spans="2:8" x14ac:dyDescent="0.25">
      <c r="B662" s="18" t="s">
        <v>23</v>
      </c>
      <c r="C662" s="18">
        <v>5</v>
      </c>
      <c r="D662" s="18" t="s">
        <v>146</v>
      </c>
      <c r="E662" s="18">
        <v>4</v>
      </c>
      <c r="F662" s="1">
        <v>2005</v>
      </c>
      <c r="H662" s="18">
        <v>657</v>
      </c>
    </row>
    <row r="663" spans="2:8" x14ac:dyDescent="0.25">
      <c r="B663" s="18" t="s">
        <v>23</v>
      </c>
      <c r="C663" s="18">
        <v>3</v>
      </c>
      <c r="D663" s="18" t="s">
        <v>301</v>
      </c>
      <c r="E663" s="18">
        <v>2</v>
      </c>
      <c r="F663" s="1">
        <v>2004</v>
      </c>
      <c r="H663" s="1">
        <v>658</v>
      </c>
    </row>
    <row r="664" spans="2:8" x14ac:dyDescent="0.25">
      <c r="B664" s="18" t="s">
        <v>23</v>
      </c>
      <c r="C664" s="18">
        <v>4</v>
      </c>
      <c r="D664" s="18" t="s">
        <v>152</v>
      </c>
      <c r="E664" s="18">
        <v>2</v>
      </c>
      <c r="F664" s="1">
        <v>2004</v>
      </c>
      <c r="H664" s="1">
        <v>659</v>
      </c>
    </row>
    <row r="665" spans="2:8" x14ac:dyDescent="0.25">
      <c r="B665" s="18" t="s">
        <v>23</v>
      </c>
      <c r="C665" s="18">
        <v>2</v>
      </c>
      <c r="D665" s="18" t="s">
        <v>167</v>
      </c>
      <c r="E665" s="18">
        <v>1</v>
      </c>
      <c r="F665" s="1">
        <v>2004</v>
      </c>
      <c r="H665" s="18">
        <v>660</v>
      </c>
    </row>
    <row r="666" spans="2:8" x14ac:dyDescent="0.25">
      <c r="B666" s="18" t="s">
        <v>1</v>
      </c>
      <c r="C666" s="18">
        <v>3</v>
      </c>
      <c r="D666" s="18" t="s">
        <v>110</v>
      </c>
      <c r="E666" s="18">
        <v>2</v>
      </c>
      <c r="F666" s="1">
        <v>2005</v>
      </c>
      <c r="H666" s="1">
        <v>661</v>
      </c>
    </row>
    <row r="667" spans="2:8" x14ac:dyDescent="0.25">
      <c r="B667" s="18" t="s">
        <v>1</v>
      </c>
      <c r="C667" s="18">
        <v>4</v>
      </c>
      <c r="D667" s="18" t="s">
        <v>328</v>
      </c>
      <c r="E667" s="18">
        <v>2</v>
      </c>
      <c r="F667" s="1">
        <v>2005</v>
      </c>
      <c r="H667" s="1">
        <v>662</v>
      </c>
    </row>
    <row r="668" spans="2:8" x14ac:dyDescent="0.25">
      <c r="B668" s="18" t="s">
        <v>1</v>
      </c>
      <c r="C668" s="18">
        <v>6</v>
      </c>
      <c r="D668" s="18" t="s">
        <v>299</v>
      </c>
      <c r="E668" s="18">
        <v>11</v>
      </c>
      <c r="F668" s="1">
        <v>2004</v>
      </c>
      <c r="H668" s="18">
        <v>663</v>
      </c>
    </row>
    <row r="669" spans="2:8" x14ac:dyDescent="0.25">
      <c r="B669" s="1"/>
      <c r="C669" s="1"/>
      <c r="D669" s="1"/>
      <c r="E669" s="1"/>
      <c r="F669" s="1"/>
    </row>
    <row r="671" spans="2:8" x14ac:dyDescent="0.25">
      <c r="C671">
        <f>SUM(C6:C670)</f>
        <v>3167</v>
      </c>
      <c r="E671">
        <f t="shared" ref="E671" si="0">SUM(E6:E670)</f>
        <v>3131</v>
      </c>
      <c r="H671">
        <f>663*2</f>
        <v>1326</v>
      </c>
    </row>
    <row r="672" spans="2:8" x14ac:dyDescent="0.25">
      <c r="C672">
        <f>C671/2</f>
        <v>1583.5</v>
      </c>
    </row>
  </sheetData>
  <sortState xmlns:xlrd2="http://schemas.microsoft.com/office/spreadsheetml/2017/richdata2" ref="B6:F668">
    <sortCondition ref="B6:B668"/>
  </sortState>
  <pageMargins left="0.70866141732283472" right="0.70866141732283472" top="0.74803149606299213" bottom="0.74803149606299213" header="0.31496062992125984" footer="0.31496062992125984"/>
  <pageSetup scale="4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531099-3C47-4DFE-92FE-763BA7F59DCE}">
  <dimension ref="A3:AH76"/>
  <sheetViews>
    <sheetView showGridLines="0" topLeftCell="B1" workbookViewId="0">
      <selection activeCell="B1" sqref="B1"/>
    </sheetView>
  </sheetViews>
  <sheetFormatPr defaultRowHeight="15" x14ac:dyDescent="0.25"/>
  <cols>
    <col min="1" max="1" width="19.140625" customWidth="1"/>
    <col min="3" max="3" width="27.85546875" customWidth="1"/>
    <col min="4" max="4" width="5.5703125" customWidth="1"/>
    <col min="5" max="5" width="25" customWidth="1"/>
    <col min="6" max="6" width="6.140625" customWidth="1"/>
    <col min="8" max="8" width="21.7109375" customWidth="1"/>
    <col min="9" max="26" width="3.7109375" customWidth="1"/>
    <col min="27" max="27" width="7.28515625" customWidth="1"/>
    <col min="28" max="28" width="4.7109375" bestFit="1" customWidth="1"/>
    <col min="29" max="29" width="4.7109375" customWidth="1"/>
    <col min="30" max="30" width="6.85546875" bestFit="1" customWidth="1"/>
    <col min="31" max="31" width="7" customWidth="1"/>
    <col min="32" max="32" width="7.140625" bestFit="1" customWidth="1"/>
    <col min="33" max="33" width="8.140625" bestFit="1" customWidth="1"/>
  </cols>
  <sheetData>
    <row r="3" spans="1:34" ht="18.75" x14ac:dyDescent="0.3">
      <c r="A3" s="1"/>
      <c r="B3" s="1"/>
      <c r="C3" s="1"/>
      <c r="D3" s="10" t="s">
        <v>207</v>
      </c>
      <c r="F3" s="1"/>
      <c r="G3" s="1"/>
      <c r="H3" s="1"/>
      <c r="I3" s="1"/>
      <c r="J3" s="1"/>
      <c r="K3" s="18"/>
      <c r="L3" s="18"/>
      <c r="M3" s="18"/>
      <c r="N3" s="20"/>
      <c r="O3" s="18"/>
      <c r="P3" s="20"/>
      <c r="Q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AA4" s="57" t="s">
        <v>310</v>
      </c>
      <c r="AB4" s="19" t="s">
        <v>159</v>
      </c>
      <c r="AC4" s="19" t="s">
        <v>156</v>
      </c>
      <c r="AD4" s="19" t="s">
        <v>157</v>
      </c>
      <c r="AE4" s="21" t="s">
        <v>161</v>
      </c>
      <c r="AF4" s="19" t="s">
        <v>158</v>
      </c>
      <c r="AG4" s="21" t="s">
        <v>160</v>
      </c>
      <c r="AH4" s="19" t="s">
        <v>162</v>
      </c>
    </row>
    <row r="5" spans="1:34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H5" s="58" t="s">
        <v>173</v>
      </c>
      <c r="I5" s="34">
        <v>9</v>
      </c>
      <c r="J5" s="34">
        <v>5</v>
      </c>
      <c r="K5" s="44">
        <v>3</v>
      </c>
      <c r="L5" s="45">
        <v>4</v>
      </c>
      <c r="M5" s="34">
        <v>7</v>
      </c>
      <c r="N5" s="43">
        <v>2</v>
      </c>
      <c r="O5" s="34">
        <v>3</v>
      </c>
      <c r="P5" s="43">
        <v>1</v>
      </c>
      <c r="Q5" s="34">
        <v>9</v>
      </c>
      <c r="R5" s="43">
        <v>3</v>
      </c>
      <c r="S5" s="34">
        <v>2</v>
      </c>
      <c r="T5" s="43">
        <v>0</v>
      </c>
      <c r="U5" s="36" t="s">
        <v>308</v>
      </c>
      <c r="V5" s="49"/>
      <c r="W5" s="34">
        <v>1</v>
      </c>
      <c r="X5" s="43">
        <v>0</v>
      </c>
      <c r="Y5" s="34">
        <v>6</v>
      </c>
      <c r="Z5" s="34">
        <v>1</v>
      </c>
      <c r="AA5" s="18">
        <v>8</v>
      </c>
      <c r="AB5" s="18">
        <v>7</v>
      </c>
      <c r="AC5" s="18">
        <v>1</v>
      </c>
      <c r="AD5" s="18">
        <f>I5+K5+M5+O5+Q5+S5+W5+Y5</f>
        <v>40</v>
      </c>
      <c r="AE5" s="18">
        <f>AD5/AA5</f>
        <v>5</v>
      </c>
      <c r="AF5" s="18">
        <f>J5+L5+N5+P5+R5+T5+X5+Z5</f>
        <v>16</v>
      </c>
      <c r="AG5" s="18">
        <f>AF5/AA5</f>
        <v>2</v>
      </c>
      <c r="AH5" s="1">
        <f>AD5-AF5</f>
        <v>24</v>
      </c>
    </row>
    <row r="6" spans="1:34" x14ac:dyDescent="0.25">
      <c r="A6" s="4"/>
      <c r="B6" s="15">
        <v>1</v>
      </c>
      <c r="C6" s="15" t="s">
        <v>29</v>
      </c>
      <c r="D6" s="15">
        <v>4</v>
      </c>
      <c r="E6" s="15" t="s">
        <v>28</v>
      </c>
      <c r="F6" s="15">
        <v>7</v>
      </c>
      <c r="G6" s="1"/>
      <c r="H6" s="58" t="s">
        <v>175</v>
      </c>
      <c r="I6" s="34">
        <v>9</v>
      </c>
      <c r="J6" s="34">
        <v>5</v>
      </c>
      <c r="K6" s="42">
        <v>6</v>
      </c>
      <c r="L6" s="43">
        <v>5</v>
      </c>
      <c r="M6" s="34">
        <v>4</v>
      </c>
      <c r="N6" s="43">
        <v>2</v>
      </c>
      <c r="O6" s="34">
        <v>10</v>
      </c>
      <c r="P6" s="43">
        <v>1</v>
      </c>
      <c r="Q6" s="34">
        <v>9</v>
      </c>
      <c r="R6" s="43">
        <v>2</v>
      </c>
      <c r="S6" s="36" t="s">
        <v>308</v>
      </c>
      <c r="T6" s="49"/>
      <c r="U6" s="34">
        <v>9</v>
      </c>
      <c r="V6" s="43">
        <v>5</v>
      </c>
      <c r="W6" s="39">
        <v>0</v>
      </c>
      <c r="X6" s="45">
        <v>4</v>
      </c>
      <c r="Y6" s="39">
        <v>1</v>
      </c>
      <c r="Z6" s="39">
        <v>6</v>
      </c>
      <c r="AA6" s="1">
        <v>8</v>
      </c>
      <c r="AB6" s="1">
        <v>6</v>
      </c>
      <c r="AC6" s="1">
        <v>2</v>
      </c>
      <c r="AD6" s="1">
        <f>I6+K6+M6+O6+Q6+U6+W6+Y6</f>
        <v>48</v>
      </c>
      <c r="AE6" s="1">
        <f>AD6/AA6</f>
        <v>6</v>
      </c>
      <c r="AF6" s="1">
        <f>J6+L6+N6+P6+R6+V6+X6+Z6</f>
        <v>30</v>
      </c>
      <c r="AG6" s="23">
        <f>AF6/AA6</f>
        <v>3.75</v>
      </c>
      <c r="AH6" s="1">
        <f t="shared" ref="AH6:AH26" si="0">AD6-AF6</f>
        <v>18</v>
      </c>
    </row>
    <row r="7" spans="1:34" x14ac:dyDescent="0.25">
      <c r="A7" s="1"/>
      <c r="B7" s="15">
        <v>2</v>
      </c>
      <c r="C7" s="15" t="s">
        <v>30</v>
      </c>
      <c r="D7" s="15">
        <v>5</v>
      </c>
      <c r="E7" s="15" t="s">
        <v>23</v>
      </c>
      <c r="F7" s="15">
        <v>9</v>
      </c>
      <c r="G7" s="1"/>
      <c r="H7" s="58" t="s">
        <v>181</v>
      </c>
      <c r="I7" s="34">
        <v>9</v>
      </c>
      <c r="J7" s="34">
        <v>3</v>
      </c>
      <c r="K7" s="42">
        <v>1</v>
      </c>
      <c r="L7" s="43">
        <v>0</v>
      </c>
      <c r="M7" s="34">
        <v>8</v>
      </c>
      <c r="N7" s="43">
        <v>4</v>
      </c>
      <c r="O7" s="36" t="s">
        <v>308</v>
      </c>
      <c r="P7" s="49"/>
      <c r="Q7" s="39">
        <v>2</v>
      </c>
      <c r="R7" s="45">
        <v>9</v>
      </c>
      <c r="S7" s="34">
        <v>5</v>
      </c>
      <c r="T7" s="43">
        <v>2</v>
      </c>
      <c r="U7" s="39">
        <v>5</v>
      </c>
      <c r="V7" s="39">
        <v>9</v>
      </c>
      <c r="W7" s="1"/>
      <c r="X7" s="1"/>
      <c r="Y7" s="1"/>
      <c r="Z7" s="1"/>
      <c r="AA7" s="1">
        <v>6</v>
      </c>
      <c r="AB7" s="1">
        <v>4</v>
      </c>
      <c r="AC7" s="1">
        <v>2</v>
      </c>
      <c r="AD7" s="1">
        <f>I7+K7+M7+Q7+S7+U7</f>
        <v>30</v>
      </c>
      <c r="AE7" s="1">
        <f>AD7/AA7</f>
        <v>5</v>
      </c>
      <c r="AF7" s="1">
        <f>J7+L7+N7+R7+T7+V7</f>
        <v>27</v>
      </c>
      <c r="AG7" s="1">
        <f>AF7/AA7</f>
        <v>4.5</v>
      </c>
      <c r="AH7" s="1">
        <f t="shared" si="0"/>
        <v>3</v>
      </c>
    </row>
    <row r="8" spans="1:34" x14ac:dyDescent="0.25">
      <c r="A8" s="1"/>
      <c r="B8" s="15">
        <v>3</v>
      </c>
      <c r="C8" s="15" t="s">
        <v>24</v>
      </c>
      <c r="D8" s="15">
        <v>2</v>
      </c>
      <c r="E8" s="1" t="s">
        <v>217</v>
      </c>
      <c r="F8" s="15">
        <v>5</v>
      </c>
      <c r="G8" s="1"/>
      <c r="H8" s="58" t="s">
        <v>188</v>
      </c>
      <c r="I8" s="34">
        <v>5</v>
      </c>
      <c r="J8" s="34">
        <v>2</v>
      </c>
      <c r="K8" s="42">
        <v>4</v>
      </c>
      <c r="L8" s="43">
        <v>3</v>
      </c>
      <c r="M8" s="34">
        <v>11</v>
      </c>
      <c r="N8" s="43">
        <v>6</v>
      </c>
      <c r="O8" s="39">
        <v>1</v>
      </c>
      <c r="P8" s="45">
        <v>10</v>
      </c>
      <c r="Q8" s="34">
        <v>9</v>
      </c>
      <c r="R8" s="43">
        <v>5</v>
      </c>
      <c r="S8" s="39">
        <v>2</v>
      </c>
      <c r="T8" s="39">
        <v>5</v>
      </c>
      <c r="U8" s="1"/>
      <c r="V8" s="1"/>
      <c r="W8" s="1"/>
      <c r="X8" s="1"/>
      <c r="Y8" s="1"/>
      <c r="Z8" s="1"/>
      <c r="AA8" s="1">
        <v>6</v>
      </c>
      <c r="AB8" s="1">
        <v>4</v>
      </c>
      <c r="AC8" s="1">
        <v>2</v>
      </c>
      <c r="AD8" s="1">
        <f>I8+K8+M8+O8+Q8+S8</f>
        <v>32</v>
      </c>
      <c r="AE8" s="23">
        <f>AD8/AA8</f>
        <v>5.333333333333333</v>
      </c>
      <c r="AF8" s="1">
        <f>J8+L8+N8+P8+R8+T8</f>
        <v>31</v>
      </c>
      <c r="AG8" s="23">
        <f>AF8/AA8</f>
        <v>5.166666666666667</v>
      </c>
      <c r="AH8" s="1">
        <f t="shared" si="0"/>
        <v>1</v>
      </c>
    </row>
    <row r="9" spans="1:34" x14ac:dyDescent="0.25">
      <c r="A9" s="1"/>
      <c r="B9" s="15">
        <v>4</v>
      </c>
      <c r="C9" s="15" t="s">
        <v>21</v>
      </c>
      <c r="D9" s="15">
        <v>3</v>
      </c>
      <c r="E9" s="15" t="s">
        <v>31</v>
      </c>
      <c r="F9" s="15">
        <v>4</v>
      </c>
      <c r="G9" s="1"/>
      <c r="H9" s="58" t="s">
        <v>28</v>
      </c>
      <c r="I9" s="34">
        <v>7</v>
      </c>
      <c r="J9" s="34">
        <v>4</v>
      </c>
      <c r="K9" s="48" t="s">
        <v>308</v>
      </c>
      <c r="L9" s="49"/>
      <c r="M9" s="39">
        <v>6</v>
      </c>
      <c r="N9" s="45">
        <v>11</v>
      </c>
      <c r="O9" s="34">
        <v>1</v>
      </c>
      <c r="P9" s="43">
        <v>0</v>
      </c>
      <c r="Q9" s="34">
        <v>8</v>
      </c>
      <c r="R9" s="43">
        <v>6</v>
      </c>
      <c r="S9" s="39">
        <v>0</v>
      </c>
      <c r="T9" s="39">
        <v>2</v>
      </c>
      <c r="U9" s="1"/>
      <c r="V9" s="1"/>
      <c r="W9" s="1"/>
      <c r="X9" s="1"/>
      <c r="Y9" s="1"/>
      <c r="Z9" s="1"/>
      <c r="AA9" s="1">
        <v>5</v>
      </c>
      <c r="AB9" s="1">
        <v>3</v>
      </c>
      <c r="AC9" s="1">
        <v>2</v>
      </c>
      <c r="AD9" s="1">
        <f>I9+M9+O9+Q9+S9</f>
        <v>22</v>
      </c>
      <c r="AE9" s="1">
        <f>AD9/AA9</f>
        <v>4.4000000000000004</v>
      </c>
      <c r="AF9" s="1">
        <f>J9+N9+P9+R9+T9</f>
        <v>23</v>
      </c>
      <c r="AG9" s="1">
        <f>AF9/AA9</f>
        <v>4.5999999999999996</v>
      </c>
      <c r="AH9" s="1">
        <f>AD9-AF9</f>
        <v>-1</v>
      </c>
    </row>
    <row r="10" spans="1:34" x14ac:dyDescent="0.25">
      <c r="A10" s="1"/>
      <c r="B10" s="15">
        <v>5</v>
      </c>
      <c r="C10" s="15" t="s">
        <v>214</v>
      </c>
      <c r="D10" s="15">
        <v>5</v>
      </c>
      <c r="E10" s="15" t="s">
        <v>17</v>
      </c>
      <c r="F10" s="15">
        <v>4</v>
      </c>
      <c r="G10" s="1"/>
      <c r="H10" s="58" t="s">
        <v>218</v>
      </c>
      <c r="I10" s="39">
        <v>5</v>
      </c>
      <c r="J10" s="39">
        <v>9</v>
      </c>
      <c r="K10" s="42">
        <v>4</v>
      </c>
      <c r="L10" s="43">
        <v>2</v>
      </c>
      <c r="M10" s="34">
        <v>2</v>
      </c>
      <c r="N10" s="43">
        <v>1</v>
      </c>
      <c r="O10" s="34">
        <v>4</v>
      </c>
      <c r="P10" s="43">
        <v>3</v>
      </c>
      <c r="Q10" s="39">
        <v>3</v>
      </c>
      <c r="R10" s="174">
        <v>9</v>
      </c>
      <c r="S10" s="1"/>
      <c r="T10" s="1"/>
      <c r="U10" s="1"/>
      <c r="V10" s="1"/>
      <c r="W10" s="1"/>
      <c r="X10" s="1"/>
      <c r="Y10" s="1"/>
      <c r="Z10" s="1"/>
      <c r="AA10" s="1">
        <v>5</v>
      </c>
      <c r="AB10" s="1">
        <v>3</v>
      </c>
      <c r="AC10" s="1">
        <v>2</v>
      </c>
      <c r="AD10" s="1">
        <f>I10+K10+M10+O10+Q10</f>
        <v>18</v>
      </c>
      <c r="AE10" s="1">
        <f>AD10/AA10</f>
        <v>3.6</v>
      </c>
      <c r="AF10" s="1">
        <f>J10+L10+N10+P10+R10</f>
        <v>24</v>
      </c>
      <c r="AG10" s="1">
        <f>AF10/AA10</f>
        <v>4.8</v>
      </c>
      <c r="AH10" s="1">
        <f>AD10-AF10</f>
        <v>-6</v>
      </c>
    </row>
    <row r="11" spans="1:34" x14ac:dyDescent="0.25">
      <c r="A11" s="1"/>
      <c r="B11" s="15">
        <v>6</v>
      </c>
      <c r="C11" s="15" t="s">
        <v>420</v>
      </c>
      <c r="D11" s="15">
        <v>3</v>
      </c>
      <c r="E11" s="15" t="s">
        <v>27</v>
      </c>
      <c r="F11" s="15">
        <v>9</v>
      </c>
      <c r="G11" s="1"/>
      <c r="H11" s="58" t="s">
        <v>182</v>
      </c>
      <c r="I11" s="34">
        <v>6</v>
      </c>
      <c r="J11" s="34">
        <v>2</v>
      </c>
      <c r="K11" s="44">
        <v>0</v>
      </c>
      <c r="L11" s="45">
        <v>1</v>
      </c>
      <c r="M11" s="34">
        <v>3</v>
      </c>
      <c r="N11" s="43">
        <v>0</v>
      </c>
      <c r="O11" s="34">
        <v>6</v>
      </c>
      <c r="P11" s="43">
        <v>4</v>
      </c>
      <c r="Q11" s="39">
        <v>6</v>
      </c>
      <c r="R11" s="39">
        <v>8</v>
      </c>
      <c r="S11" s="1"/>
      <c r="T11" s="1"/>
      <c r="U11" s="1"/>
      <c r="V11" s="1"/>
      <c r="W11" s="1"/>
      <c r="X11" s="1"/>
      <c r="Y11" s="1"/>
      <c r="Z11" s="1"/>
      <c r="AA11" s="1">
        <v>5</v>
      </c>
      <c r="AB11" s="1">
        <v>3</v>
      </c>
      <c r="AC11" s="1">
        <v>2</v>
      </c>
      <c r="AD11" s="1">
        <f>I11+K11+M11+O11+Q11</f>
        <v>21</v>
      </c>
      <c r="AE11" s="1">
        <f>AD11/AA11</f>
        <v>4.2</v>
      </c>
      <c r="AF11" s="1">
        <f>J11+L11+N11+P11+R11</f>
        <v>15</v>
      </c>
      <c r="AG11" s="1">
        <f>AF11/AA11</f>
        <v>3</v>
      </c>
      <c r="AH11" s="1">
        <f>AD11-AF11</f>
        <v>6</v>
      </c>
    </row>
    <row r="12" spans="1:34" x14ac:dyDescent="0.25">
      <c r="A12" s="1"/>
      <c r="B12" s="15">
        <v>7</v>
      </c>
      <c r="C12" s="15" t="s">
        <v>18</v>
      </c>
      <c r="D12" s="15">
        <v>9</v>
      </c>
      <c r="E12" s="15" t="s">
        <v>218</v>
      </c>
      <c r="F12" s="15">
        <v>5</v>
      </c>
      <c r="G12" s="1"/>
      <c r="H12" s="58" t="s">
        <v>224</v>
      </c>
      <c r="I12" s="34">
        <v>6</v>
      </c>
      <c r="J12" s="34">
        <v>5</v>
      </c>
      <c r="K12" s="42">
        <v>11</v>
      </c>
      <c r="L12" s="43">
        <v>5</v>
      </c>
      <c r="M12" s="39">
        <v>4</v>
      </c>
      <c r="N12" s="45">
        <v>8</v>
      </c>
      <c r="O12" s="36" t="s">
        <v>308</v>
      </c>
      <c r="P12" s="49"/>
      <c r="Q12" s="41">
        <v>5</v>
      </c>
      <c r="R12" s="41">
        <v>9</v>
      </c>
      <c r="S12" s="1"/>
      <c r="T12" s="1"/>
      <c r="U12" s="1"/>
      <c r="V12" s="1"/>
      <c r="W12" s="1"/>
      <c r="X12" s="1"/>
      <c r="Y12" s="1"/>
      <c r="Z12" s="1"/>
      <c r="AA12" s="1">
        <v>4</v>
      </c>
      <c r="AB12" s="1">
        <v>2</v>
      </c>
      <c r="AC12" s="1">
        <v>2</v>
      </c>
      <c r="AD12" s="1">
        <f>I12+K12+M12+Q12</f>
        <v>26</v>
      </c>
      <c r="AE12" s="1">
        <f>AD12/AA12</f>
        <v>6.5</v>
      </c>
      <c r="AF12" s="1">
        <f>J12+L12+N12+R12</f>
        <v>27</v>
      </c>
      <c r="AG12" s="23">
        <f>AF12/AA12</f>
        <v>6.75</v>
      </c>
      <c r="AH12" s="1">
        <f>AD12-AF12</f>
        <v>-1</v>
      </c>
    </row>
    <row r="13" spans="1:34" x14ac:dyDescent="0.25">
      <c r="A13" s="1"/>
      <c r="B13" s="15">
        <v>8</v>
      </c>
      <c r="C13" s="15" t="s">
        <v>215</v>
      </c>
      <c r="D13" s="15">
        <v>2</v>
      </c>
      <c r="E13" s="15" t="s">
        <v>20</v>
      </c>
      <c r="F13" s="15">
        <v>6</v>
      </c>
      <c r="G13" s="1"/>
      <c r="H13" s="58" t="s">
        <v>221</v>
      </c>
      <c r="I13" s="34">
        <v>5</v>
      </c>
      <c r="J13" s="34">
        <v>4</v>
      </c>
      <c r="K13" s="42">
        <v>7</v>
      </c>
      <c r="L13" s="43">
        <v>0</v>
      </c>
      <c r="M13" s="39">
        <v>2</v>
      </c>
      <c r="N13" s="45">
        <v>4</v>
      </c>
      <c r="O13" s="39">
        <v>0</v>
      </c>
      <c r="P13" s="39">
        <v>1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>
        <v>4</v>
      </c>
      <c r="AB13" s="1">
        <v>2</v>
      </c>
      <c r="AC13" s="1">
        <v>2</v>
      </c>
      <c r="AD13" s="1">
        <f>I13+K13+M13+O13</f>
        <v>14</v>
      </c>
      <c r="AE13" s="1">
        <f>AD13/AA13</f>
        <v>3.5</v>
      </c>
      <c r="AF13" s="1">
        <f>J13+L13+N13+P13</f>
        <v>9</v>
      </c>
      <c r="AG13" s="23">
        <f>AF13/AA13</f>
        <v>2.25</v>
      </c>
      <c r="AH13" s="1">
        <f>AD13-AF13</f>
        <v>5</v>
      </c>
    </row>
    <row r="14" spans="1:34" x14ac:dyDescent="0.25">
      <c r="A14" s="1"/>
      <c r="B14" s="15">
        <v>9</v>
      </c>
      <c r="C14" s="15" t="s">
        <v>22</v>
      </c>
      <c r="D14" s="15">
        <v>9</v>
      </c>
      <c r="E14" s="15" t="s">
        <v>211</v>
      </c>
      <c r="F14" s="15">
        <v>3</v>
      </c>
      <c r="G14" s="1"/>
      <c r="H14" s="58" t="s">
        <v>215</v>
      </c>
      <c r="I14" s="39">
        <v>2</v>
      </c>
      <c r="J14" s="39">
        <v>6</v>
      </c>
      <c r="K14" s="42">
        <v>14</v>
      </c>
      <c r="L14" s="43">
        <v>2</v>
      </c>
      <c r="M14" s="34">
        <v>12</v>
      </c>
      <c r="N14" s="43">
        <v>5</v>
      </c>
      <c r="O14" s="39">
        <v>1</v>
      </c>
      <c r="P14" s="39">
        <v>3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>
        <v>4</v>
      </c>
      <c r="AB14" s="1">
        <v>2</v>
      </c>
      <c r="AC14" s="1">
        <v>2</v>
      </c>
      <c r="AD14" s="1">
        <f>I14+K14+M14+O14</f>
        <v>29</v>
      </c>
      <c r="AE14" s="23">
        <f>AD14/AA14</f>
        <v>7.25</v>
      </c>
      <c r="AF14" s="1">
        <f>J14+L14+N14+P14</f>
        <v>16</v>
      </c>
      <c r="AG14" s="1">
        <f>AF14/AA14</f>
        <v>4</v>
      </c>
      <c r="AH14" s="1">
        <f>AD14-AF14</f>
        <v>13</v>
      </c>
    </row>
    <row r="15" spans="1:34" x14ac:dyDescent="0.25">
      <c r="A15" s="1"/>
      <c r="B15" s="15">
        <v>10</v>
      </c>
      <c r="C15" s="15" t="s">
        <v>57</v>
      </c>
      <c r="D15" s="15">
        <v>6</v>
      </c>
      <c r="E15" s="15" t="s">
        <v>219</v>
      </c>
      <c r="F15" s="15">
        <v>5</v>
      </c>
      <c r="G15" s="1"/>
      <c r="H15" s="58" t="s">
        <v>179</v>
      </c>
      <c r="I15" s="39">
        <v>4</v>
      </c>
      <c r="J15" s="39">
        <v>7</v>
      </c>
      <c r="K15" s="48" t="s">
        <v>308</v>
      </c>
      <c r="L15" s="49"/>
      <c r="M15" s="34">
        <v>5</v>
      </c>
      <c r="N15" s="43">
        <v>4</v>
      </c>
      <c r="O15" s="39">
        <v>3</v>
      </c>
      <c r="P15" s="39">
        <v>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>
        <v>3</v>
      </c>
      <c r="AB15" s="1">
        <v>1</v>
      </c>
      <c r="AC15" s="1">
        <v>2</v>
      </c>
      <c r="AD15" s="1">
        <f>I15+M15+O15</f>
        <v>12</v>
      </c>
      <c r="AE15" s="1">
        <f>AD15/AA15</f>
        <v>4</v>
      </c>
      <c r="AF15" s="1">
        <f>J15+N15+P15</f>
        <v>15</v>
      </c>
      <c r="AG15" s="1">
        <f>AF15/AA15</f>
        <v>5</v>
      </c>
      <c r="AH15" s="1">
        <f>AD15-AF15</f>
        <v>-3</v>
      </c>
    </row>
    <row r="16" spans="1:34" x14ac:dyDescent="0.25">
      <c r="A16" s="1"/>
      <c r="B16" s="15">
        <v>11</v>
      </c>
      <c r="C16" s="15" t="s">
        <v>216</v>
      </c>
      <c r="D16" s="15">
        <v>0</v>
      </c>
      <c r="E16" s="15" t="s">
        <v>15</v>
      </c>
      <c r="F16" s="15">
        <v>1</v>
      </c>
      <c r="G16" s="1"/>
      <c r="H16" s="58" t="s">
        <v>186</v>
      </c>
      <c r="I16" s="34">
        <v>1</v>
      </c>
      <c r="J16" s="34">
        <v>0</v>
      </c>
      <c r="K16" s="44">
        <v>5</v>
      </c>
      <c r="L16" s="45">
        <v>11</v>
      </c>
      <c r="M16" s="36" t="s">
        <v>308</v>
      </c>
      <c r="N16" s="49"/>
      <c r="O16" s="39">
        <v>4</v>
      </c>
      <c r="P16" s="39">
        <v>6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>
        <v>3</v>
      </c>
      <c r="AB16" s="1">
        <v>1</v>
      </c>
      <c r="AC16" s="1">
        <v>2</v>
      </c>
      <c r="AD16" s="1">
        <f>I16+K16+O16</f>
        <v>10</v>
      </c>
      <c r="AE16" s="23">
        <f>AD16/AA16</f>
        <v>3.3333333333333335</v>
      </c>
      <c r="AF16" s="1">
        <f>J16+L16+P16</f>
        <v>17</v>
      </c>
      <c r="AG16" s="23">
        <f>AF16/AA16</f>
        <v>5.666666666666667</v>
      </c>
      <c r="AH16" s="1">
        <f>AD16-AF16</f>
        <v>-7</v>
      </c>
    </row>
    <row r="17" spans="1:34" x14ac:dyDescent="0.25">
      <c r="A17" s="1"/>
      <c r="B17" s="1"/>
      <c r="C17" s="1"/>
      <c r="D17" s="1"/>
      <c r="E17" s="1"/>
      <c r="F17" s="1"/>
      <c r="G17" s="1"/>
      <c r="H17" s="58" t="s">
        <v>174</v>
      </c>
      <c r="I17" s="34">
        <v>9</v>
      </c>
      <c r="J17" s="34">
        <v>3</v>
      </c>
      <c r="K17" s="44">
        <v>5</v>
      </c>
      <c r="L17" s="45">
        <v>6</v>
      </c>
      <c r="M17" s="39">
        <v>0</v>
      </c>
      <c r="N17" s="39">
        <v>3</v>
      </c>
      <c r="O17" s="18"/>
      <c r="P17" s="18"/>
      <c r="Q17" s="1"/>
      <c r="R17" s="1"/>
      <c r="S17" s="1"/>
      <c r="T17" s="1"/>
      <c r="U17" s="1"/>
      <c r="V17" s="1"/>
      <c r="W17" s="1"/>
      <c r="X17" s="1"/>
      <c r="Y17" s="1"/>
      <c r="Z17" s="1"/>
      <c r="AA17" s="1">
        <v>3</v>
      </c>
      <c r="AB17" s="1">
        <v>1</v>
      </c>
      <c r="AC17" s="1">
        <v>2</v>
      </c>
      <c r="AD17" s="1">
        <f>I17+K17+M17</f>
        <v>14</v>
      </c>
      <c r="AE17" s="23">
        <f>AD17/AA17</f>
        <v>4.666666666666667</v>
      </c>
      <c r="AF17" s="1">
        <f>J17+L17+N17</f>
        <v>12</v>
      </c>
      <c r="AG17" s="1">
        <f>AF17/AA17</f>
        <v>4</v>
      </c>
      <c r="AH17" s="1">
        <f>AD17-AF17</f>
        <v>2</v>
      </c>
    </row>
    <row r="18" spans="1:34" x14ac:dyDescent="0.25">
      <c r="A18" s="3"/>
      <c r="B18" s="1"/>
      <c r="C18" s="1"/>
      <c r="D18" s="1"/>
      <c r="E18" s="1"/>
      <c r="F18" s="1"/>
      <c r="G18" s="1"/>
      <c r="H18" s="58" t="s">
        <v>169</v>
      </c>
      <c r="I18" s="39">
        <v>2</v>
      </c>
      <c r="J18" s="39">
        <v>5</v>
      </c>
      <c r="K18" s="42">
        <v>5</v>
      </c>
      <c r="L18" s="43">
        <v>1</v>
      </c>
      <c r="M18" s="39">
        <v>4</v>
      </c>
      <c r="N18" s="39">
        <v>5</v>
      </c>
      <c r="O18" s="18"/>
      <c r="P18" s="18"/>
      <c r="Q18" s="1"/>
      <c r="R18" s="1"/>
      <c r="S18" s="1"/>
      <c r="T18" s="1"/>
      <c r="U18" s="1"/>
      <c r="V18" s="1"/>
      <c r="W18" s="1"/>
      <c r="X18" s="1"/>
      <c r="Y18" s="1"/>
      <c r="Z18" s="1"/>
      <c r="AA18" s="1">
        <v>3</v>
      </c>
      <c r="AB18" s="1">
        <v>1</v>
      </c>
      <c r="AC18" s="1">
        <v>2</v>
      </c>
      <c r="AD18" s="1">
        <f>I18+K18+M18</f>
        <v>11</v>
      </c>
      <c r="AE18" s="23">
        <f>AD18/AA18</f>
        <v>3.6666666666666665</v>
      </c>
      <c r="AF18" s="1">
        <f>J18+L18+N18</f>
        <v>11</v>
      </c>
      <c r="AG18" s="23">
        <f>AF18/AA18</f>
        <v>3.6666666666666665</v>
      </c>
      <c r="AH18" s="1">
        <f>AD18-AF18</f>
        <v>0</v>
      </c>
    </row>
    <row r="19" spans="1:34" x14ac:dyDescent="0.25">
      <c r="A19" s="3" t="s">
        <v>35</v>
      </c>
      <c r="B19" s="16" t="s">
        <v>3</v>
      </c>
      <c r="C19" s="16" t="s">
        <v>143</v>
      </c>
      <c r="D19" s="16"/>
      <c r="E19" s="16" t="s">
        <v>142</v>
      </c>
      <c r="F19" s="16"/>
      <c r="G19" s="1"/>
      <c r="H19" s="58" t="s">
        <v>177</v>
      </c>
      <c r="I19" s="34">
        <v>4</v>
      </c>
      <c r="J19" s="34">
        <v>3</v>
      </c>
      <c r="K19" s="44">
        <v>0</v>
      </c>
      <c r="L19" s="45">
        <v>7</v>
      </c>
      <c r="M19" s="39">
        <v>2</v>
      </c>
      <c r="N19" s="39">
        <v>7</v>
      </c>
      <c r="O19" s="18"/>
      <c r="P19" s="18"/>
      <c r="Q19" s="1"/>
      <c r="R19" s="1"/>
      <c r="S19" s="1"/>
      <c r="T19" s="1"/>
      <c r="U19" s="1"/>
      <c r="V19" s="1"/>
      <c r="W19" s="1"/>
      <c r="X19" s="1"/>
      <c r="Y19" s="1"/>
      <c r="Z19" s="1"/>
      <c r="AA19" s="1">
        <v>3</v>
      </c>
      <c r="AB19" s="1">
        <v>1</v>
      </c>
      <c r="AC19" s="1">
        <v>2</v>
      </c>
      <c r="AD19" s="1">
        <f>I19+K19+M19</f>
        <v>6</v>
      </c>
      <c r="AE19" s="1">
        <f>AD19/AA19</f>
        <v>2</v>
      </c>
      <c r="AF19" s="1">
        <f>J19+L19+N19</f>
        <v>17</v>
      </c>
      <c r="AG19" s="23">
        <f>AF19/AA19</f>
        <v>5.666666666666667</v>
      </c>
      <c r="AH19" s="1">
        <f>AD19-AF19</f>
        <v>-11</v>
      </c>
    </row>
    <row r="20" spans="1:34" x14ac:dyDescent="0.25">
      <c r="A20" s="1" t="s">
        <v>36</v>
      </c>
      <c r="B20" s="15">
        <v>12</v>
      </c>
      <c r="C20" s="15" t="s">
        <v>30</v>
      </c>
      <c r="D20" s="15">
        <v>1</v>
      </c>
      <c r="E20" s="15" t="s">
        <v>24</v>
      </c>
      <c r="F20" s="15">
        <v>5</v>
      </c>
      <c r="G20" s="1"/>
      <c r="H20" s="58" t="s">
        <v>184</v>
      </c>
      <c r="I20" s="39">
        <v>3</v>
      </c>
      <c r="J20" s="39">
        <v>4</v>
      </c>
      <c r="K20" s="42">
        <v>2</v>
      </c>
      <c r="L20" s="43">
        <v>0</v>
      </c>
      <c r="M20" s="39">
        <v>1</v>
      </c>
      <c r="N20" s="39">
        <v>2</v>
      </c>
      <c r="O20" s="18"/>
      <c r="P20" s="18"/>
      <c r="Q20" s="1"/>
      <c r="R20" s="1"/>
      <c r="S20" s="1"/>
      <c r="T20" s="1"/>
      <c r="U20" s="1"/>
      <c r="V20" s="1"/>
      <c r="W20" s="1"/>
      <c r="X20" s="1"/>
      <c r="Y20" s="1"/>
      <c r="Z20" s="1"/>
      <c r="AA20" s="1">
        <v>3</v>
      </c>
      <c r="AB20" s="1">
        <v>1</v>
      </c>
      <c r="AC20" s="1">
        <v>2</v>
      </c>
      <c r="AD20" s="1">
        <f>I20+K20+M20</f>
        <v>6</v>
      </c>
      <c r="AE20" s="1">
        <f>AD20/AA20</f>
        <v>2</v>
      </c>
      <c r="AF20" s="1">
        <f>J20+L20+N20</f>
        <v>6</v>
      </c>
      <c r="AG20" s="1">
        <f>AF20/AA20</f>
        <v>2</v>
      </c>
      <c r="AH20" s="1">
        <f>AD20-AF20</f>
        <v>0</v>
      </c>
    </row>
    <row r="21" spans="1:34" x14ac:dyDescent="0.25">
      <c r="A21" s="1" t="s">
        <v>152</v>
      </c>
      <c r="B21" s="15">
        <v>13</v>
      </c>
      <c r="C21" s="15" t="s">
        <v>21</v>
      </c>
      <c r="D21" s="15">
        <v>2</v>
      </c>
      <c r="E21" s="15" t="s">
        <v>17</v>
      </c>
      <c r="F21" s="15">
        <v>0</v>
      </c>
      <c r="G21" s="1"/>
      <c r="H21" s="58" t="s">
        <v>219</v>
      </c>
      <c r="I21" s="39">
        <v>5</v>
      </c>
      <c r="J21" s="39">
        <v>6</v>
      </c>
      <c r="K21" s="42">
        <v>7</v>
      </c>
      <c r="L21" s="43">
        <v>2</v>
      </c>
      <c r="M21" s="39">
        <v>5</v>
      </c>
      <c r="N21" s="39">
        <v>12</v>
      </c>
      <c r="O21" s="18"/>
      <c r="P21" s="18"/>
      <c r="Q21" s="1"/>
      <c r="R21" s="1"/>
      <c r="S21" s="1"/>
      <c r="T21" s="1"/>
      <c r="U21" s="1"/>
      <c r="V21" s="1"/>
      <c r="W21" s="1"/>
      <c r="X21" s="1"/>
      <c r="Y21" s="1"/>
      <c r="Z21" s="1"/>
      <c r="AA21" s="1">
        <v>3</v>
      </c>
      <c r="AB21" s="1">
        <v>1</v>
      </c>
      <c r="AC21" s="1">
        <v>2</v>
      </c>
      <c r="AD21" s="1">
        <f>I21+K21+M21</f>
        <v>17</v>
      </c>
      <c r="AE21" s="23">
        <f>AD21/AA21</f>
        <v>5.666666666666667</v>
      </c>
      <c r="AF21" s="1">
        <f>J21+L21+N21</f>
        <v>20</v>
      </c>
      <c r="AG21" s="23">
        <f>AF21/AA21</f>
        <v>6.666666666666667</v>
      </c>
      <c r="AH21" s="1">
        <f>AD21-AF21</f>
        <v>-3</v>
      </c>
    </row>
    <row r="22" spans="1:34" x14ac:dyDescent="0.25">
      <c r="A22" s="1" t="s">
        <v>145</v>
      </c>
      <c r="B22" s="15">
        <v>14</v>
      </c>
      <c r="C22" s="15" t="s">
        <v>420</v>
      </c>
      <c r="D22" s="15">
        <v>2</v>
      </c>
      <c r="E22" s="15" t="s">
        <v>218</v>
      </c>
      <c r="F22" s="15">
        <v>4</v>
      </c>
      <c r="G22" s="1"/>
      <c r="H22" s="58" t="s">
        <v>222</v>
      </c>
      <c r="I22" s="39">
        <v>3</v>
      </c>
      <c r="J22" s="39">
        <v>9</v>
      </c>
      <c r="K22" s="44">
        <v>2</v>
      </c>
      <c r="L22" s="39">
        <v>4</v>
      </c>
      <c r="M22" s="18"/>
      <c r="N22" s="18"/>
      <c r="O22" s="18"/>
      <c r="P22" s="18"/>
      <c r="Q22" s="1"/>
      <c r="R22" s="1"/>
      <c r="S22" s="1"/>
      <c r="T22" s="1"/>
      <c r="U22" s="1"/>
      <c r="V22" s="1"/>
      <c r="W22" s="1"/>
      <c r="X22" s="1"/>
      <c r="Y22" s="1"/>
      <c r="Z22" s="1"/>
      <c r="AA22" s="1">
        <v>1</v>
      </c>
      <c r="AB22" s="1">
        <v>0</v>
      </c>
      <c r="AC22" s="1">
        <v>2</v>
      </c>
      <c r="AD22" s="1">
        <f>I22+K22</f>
        <v>5</v>
      </c>
      <c r="AE22" s="1">
        <f>AD22/AA22</f>
        <v>5</v>
      </c>
      <c r="AF22" s="1">
        <f>J22+L22</f>
        <v>13</v>
      </c>
      <c r="AG22" s="1">
        <f>AF22/AA22</f>
        <v>13</v>
      </c>
      <c r="AH22" s="1">
        <f>AD22-AF22</f>
        <v>-8</v>
      </c>
    </row>
    <row r="23" spans="1:34" x14ac:dyDescent="0.25">
      <c r="A23" s="1"/>
      <c r="B23" s="15">
        <v>15</v>
      </c>
      <c r="C23" s="15" t="s">
        <v>215</v>
      </c>
      <c r="D23" s="15">
        <v>14</v>
      </c>
      <c r="E23" s="15" t="s">
        <v>211</v>
      </c>
      <c r="F23" s="15">
        <v>2</v>
      </c>
      <c r="G23" s="1"/>
      <c r="H23" s="58" t="s">
        <v>223</v>
      </c>
      <c r="I23" s="39">
        <v>3</v>
      </c>
      <c r="J23" s="39">
        <v>9</v>
      </c>
      <c r="K23" s="44">
        <v>2</v>
      </c>
      <c r="L23" s="39">
        <v>14</v>
      </c>
      <c r="M23" s="18"/>
      <c r="N23" s="18"/>
      <c r="O23" s="18"/>
      <c r="P23" s="18"/>
      <c r="Q23" s="1"/>
      <c r="R23" s="1"/>
      <c r="S23" s="1"/>
      <c r="T23" s="1"/>
      <c r="U23" s="1"/>
      <c r="V23" s="1"/>
      <c r="W23" s="1"/>
      <c r="X23" s="1"/>
      <c r="Y23" s="1"/>
      <c r="Z23" s="1"/>
      <c r="AA23" s="1">
        <v>1</v>
      </c>
      <c r="AB23" s="1">
        <v>0</v>
      </c>
      <c r="AC23" s="1">
        <v>2</v>
      </c>
      <c r="AD23" s="1">
        <f>I23+K23</f>
        <v>5</v>
      </c>
      <c r="AE23" s="1">
        <f>AD23/AA23</f>
        <v>5</v>
      </c>
      <c r="AF23" s="1">
        <f>J23+L23</f>
        <v>23</v>
      </c>
      <c r="AG23" s="1">
        <f>AF23/AA23</f>
        <v>23</v>
      </c>
      <c r="AH23" s="1">
        <f>AD23-AF23</f>
        <v>-18</v>
      </c>
    </row>
    <row r="24" spans="1:34" x14ac:dyDescent="0.25">
      <c r="A24" s="1"/>
      <c r="B24" s="15">
        <v>16</v>
      </c>
      <c r="C24" s="15" t="s">
        <v>220</v>
      </c>
      <c r="D24" s="15">
        <v>7</v>
      </c>
      <c r="E24" s="15" t="s">
        <v>216</v>
      </c>
      <c r="F24" s="15">
        <v>2</v>
      </c>
      <c r="G24" s="1"/>
      <c r="H24" s="58" t="s">
        <v>180</v>
      </c>
      <c r="I24" s="39">
        <v>5</v>
      </c>
      <c r="J24" s="39">
        <v>9</v>
      </c>
      <c r="K24" s="44">
        <v>1</v>
      </c>
      <c r="L24" s="39">
        <v>5</v>
      </c>
      <c r="M24" s="18"/>
      <c r="N24" s="18"/>
      <c r="O24" s="18"/>
      <c r="P24" s="18"/>
      <c r="Q24" s="1"/>
      <c r="R24" s="1"/>
      <c r="S24" s="1"/>
      <c r="T24" s="1"/>
      <c r="U24" s="1"/>
      <c r="V24" s="1"/>
      <c r="W24" s="1"/>
      <c r="X24" s="1"/>
      <c r="Y24" s="1"/>
      <c r="Z24" s="1"/>
      <c r="AA24" s="1">
        <v>1</v>
      </c>
      <c r="AB24" s="1">
        <v>0</v>
      </c>
      <c r="AC24" s="1">
        <v>2</v>
      </c>
      <c r="AD24" s="1">
        <f>I24+K24</f>
        <v>6</v>
      </c>
      <c r="AE24" s="1">
        <f>AD24/AA24</f>
        <v>6</v>
      </c>
      <c r="AF24" s="1">
        <f>J24+L24</f>
        <v>14</v>
      </c>
      <c r="AG24" s="1">
        <f>AF24/AA24</f>
        <v>14</v>
      </c>
      <c r="AH24" s="1">
        <f>AD24-AF24</f>
        <v>-8</v>
      </c>
    </row>
    <row r="25" spans="1:34" x14ac:dyDescent="0.25">
      <c r="A25" s="1"/>
      <c r="B25" s="15">
        <v>17</v>
      </c>
      <c r="C25" s="15" t="s">
        <v>23</v>
      </c>
      <c r="D25" s="15">
        <v>3</v>
      </c>
      <c r="E25" s="15" t="s">
        <v>217</v>
      </c>
      <c r="F25" s="15">
        <v>4</v>
      </c>
      <c r="G25" s="1"/>
      <c r="H25" s="58" t="s">
        <v>189</v>
      </c>
      <c r="I25" s="39">
        <v>4</v>
      </c>
      <c r="J25" s="39">
        <v>5</v>
      </c>
      <c r="K25" s="44">
        <v>0</v>
      </c>
      <c r="L25" s="39">
        <v>2</v>
      </c>
      <c r="M25" s="18"/>
      <c r="N25" s="18"/>
      <c r="O25" s="18"/>
      <c r="P25" s="18"/>
      <c r="Q25" s="1"/>
      <c r="R25" s="1"/>
      <c r="S25" s="1"/>
      <c r="T25" s="1"/>
      <c r="U25" s="1"/>
      <c r="V25" s="1"/>
      <c r="W25" s="1"/>
      <c r="X25" s="1"/>
      <c r="Y25" s="1"/>
      <c r="Z25" s="1"/>
      <c r="AA25" s="1">
        <v>1</v>
      </c>
      <c r="AB25" s="1">
        <v>0</v>
      </c>
      <c r="AC25" s="1">
        <v>2</v>
      </c>
      <c r="AD25" s="1">
        <f>I25+K25</f>
        <v>4</v>
      </c>
      <c r="AE25" s="1">
        <f>AD25/AA25</f>
        <v>4</v>
      </c>
      <c r="AF25" s="1">
        <f>J25+L25</f>
        <v>7</v>
      </c>
      <c r="AG25" s="1">
        <f>AF25/AA25</f>
        <v>7</v>
      </c>
      <c r="AH25" s="1">
        <f>AD25-AF25</f>
        <v>-3</v>
      </c>
    </row>
    <row r="26" spans="1:34" x14ac:dyDescent="0.25">
      <c r="A26" s="1"/>
      <c r="B26" s="15">
        <v>18</v>
      </c>
      <c r="C26" s="15" t="s">
        <v>31</v>
      </c>
      <c r="D26" s="15">
        <v>0</v>
      </c>
      <c r="E26" s="15" t="s">
        <v>214</v>
      </c>
      <c r="F26" s="15">
        <v>7</v>
      </c>
      <c r="G26" s="1"/>
      <c r="H26" s="58" t="s">
        <v>216</v>
      </c>
      <c r="I26" s="39">
        <v>0</v>
      </c>
      <c r="J26" s="39">
        <v>1</v>
      </c>
      <c r="K26" s="44">
        <v>3</v>
      </c>
      <c r="L26" s="39">
        <v>4</v>
      </c>
      <c r="M26" s="18"/>
      <c r="N26" s="18"/>
      <c r="O26" s="18"/>
      <c r="P26" s="18"/>
      <c r="Q26" s="1"/>
      <c r="R26" s="1"/>
      <c r="S26" s="1"/>
      <c r="T26" s="1"/>
      <c r="U26" s="1"/>
      <c r="V26" s="1"/>
      <c r="W26" s="1"/>
      <c r="X26" s="1"/>
      <c r="Y26" s="1"/>
      <c r="Z26" s="1"/>
      <c r="AA26" s="1">
        <v>1</v>
      </c>
      <c r="AB26" s="1">
        <v>0</v>
      </c>
      <c r="AC26" s="1">
        <v>2</v>
      </c>
      <c r="AD26" s="1">
        <f>I26+K26</f>
        <v>3</v>
      </c>
      <c r="AE26" s="1">
        <f>AD26/AA26</f>
        <v>3</v>
      </c>
      <c r="AF26" s="1">
        <f>J26+L26</f>
        <v>5</v>
      </c>
      <c r="AG26" s="1">
        <f>AF26/AA26</f>
        <v>5</v>
      </c>
      <c r="AH26" s="1">
        <f>AD26-AF26</f>
        <v>-2</v>
      </c>
    </row>
    <row r="27" spans="1:34" x14ac:dyDescent="0.25">
      <c r="A27" s="1"/>
      <c r="B27" s="15">
        <v>19</v>
      </c>
      <c r="C27" s="15" t="s">
        <v>27</v>
      </c>
      <c r="D27" s="15">
        <v>5</v>
      </c>
      <c r="E27" s="15" t="s">
        <v>18</v>
      </c>
      <c r="F27" s="15">
        <v>6</v>
      </c>
      <c r="G27" s="1"/>
      <c r="N27" s="18"/>
      <c r="O27" s="18"/>
      <c r="P27" s="20"/>
      <c r="Q27" s="18"/>
    </row>
    <row r="28" spans="1:34" x14ac:dyDescent="0.25">
      <c r="A28" s="1"/>
      <c r="B28" s="15">
        <v>20</v>
      </c>
      <c r="C28" s="15" t="s">
        <v>20</v>
      </c>
      <c r="D28" s="15">
        <v>0</v>
      </c>
      <c r="E28" s="15" t="s">
        <v>22</v>
      </c>
      <c r="F28" s="15">
        <v>1</v>
      </c>
      <c r="G28" s="1"/>
    </row>
    <row r="29" spans="1:34" x14ac:dyDescent="0.25">
      <c r="A29" s="1"/>
      <c r="B29" s="15">
        <v>21</v>
      </c>
      <c r="C29" s="15" t="s">
        <v>57</v>
      </c>
      <c r="D29" s="15">
        <v>11</v>
      </c>
      <c r="E29" s="15" t="s">
        <v>15</v>
      </c>
      <c r="F29" s="15">
        <v>5</v>
      </c>
      <c r="G29" s="1"/>
      <c r="N29" s="20"/>
      <c r="O29" s="18"/>
      <c r="P29" s="20"/>
      <c r="Q29" s="1"/>
    </row>
    <row r="30" spans="1:34" x14ac:dyDescent="0.25">
      <c r="A30" s="3"/>
      <c r="B30" s="1"/>
      <c r="C30" s="1"/>
      <c r="D30" s="1"/>
      <c r="E30" s="1"/>
      <c r="F30" s="1"/>
      <c r="G30" s="1"/>
    </row>
    <row r="31" spans="1:34" x14ac:dyDescent="0.25">
      <c r="A31" s="2"/>
      <c r="B31" s="1"/>
      <c r="C31" s="1"/>
      <c r="D31" s="1"/>
      <c r="E31" s="1"/>
      <c r="F31" s="1"/>
      <c r="G31" s="1"/>
      <c r="N31" s="20"/>
      <c r="O31" s="18"/>
      <c r="P31" s="20"/>
      <c r="Q31" s="1"/>
    </row>
    <row r="32" spans="1:34" x14ac:dyDescent="0.25">
      <c r="A32" s="3" t="s">
        <v>40</v>
      </c>
      <c r="B32" s="16" t="s">
        <v>3</v>
      </c>
      <c r="C32" s="16" t="s">
        <v>143</v>
      </c>
      <c r="D32" s="16"/>
      <c r="E32" s="16" t="s">
        <v>142</v>
      </c>
      <c r="F32" s="16"/>
      <c r="G32" s="1"/>
      <c r="N32" s="20"/>
      <c r="O32" s="18"/>
      <c r="P32" s="20"/>
      <c r="Q32" s="1"/>
    </row>
    <row r="33" spans="1:17" x14ac:dyDescent="0.25">
      <c r="A33" s="2" t="s">
        <v>36</v>
      </c>
      <c r="B33" s="15">
        <v>22</v>
      </c>
      <c r="C33" s="15" t="s">
        <v>29</v>
      </c>
      <c r="D33" s="15">
        <v>5</v>
      </c>
      <c r="E33" s="15" t="s">
        <v>24</v>
      </c>
      <c r="F33" s="15">
        <v>4</v>
      </c>
      <c r="G33" s="1"/>
      <c r="O33" s="18"/>
      <c r="P33" s="20"/>
      <c r="Q33" s="1"/>
    </row>
    <row r="34" spans="1:17" x14ac:dyDescent="0.25">
      <c r="A34" s="1" t="s">
        <v>153</v>
      </c>
      <c r="B34" s="15">
        <v>23</v>
      </c>
      <c r="C34" s="15" t="s">
        <v>21</v>
      </c>
      <c r="D34" s="15">
        <v>1</v>
      </c>
      <c r="E34" s="15" t="s">
        <v>218</v>
      </c>
      <c r="F34" s="15">
        <v>2</v>
      </c>
      <c r="G34" s="1"/>
      <c r="O34" s="18"/>
      <c r="P34" s="20"/>
      <c r="Q34" s="1"/>
    </row>
    <row r="35" spans="1:17" x14ac:dyDescent="0.25">
      <c r="A35" s="1"/>
      <c r="B35" s="15">
        <v>24</v>
      </c>
      <c r="C35" s="15" t="s">
        <v>215</v>
      </c>
      <c r="D35" s="15">
        <v>12</v>
      </c>
      <c r="E35" s="15" t="s">
        <v>219</v>
      </c>
      <c r="F35" s="15">
        <v>5</v>
      </c>
      <c r="G35" s="1"/>
      <c r="O35" s="18"/>
      <c r="P35" s="20"/>
      <c r="Q35" s="1"/>
    </row>
    <row r="36" spans="1:17" x14ac:dyDescent="0.25">
      <c r="A36" s="1"/>
      <c r="B36" s="15">
        <v>25</v>
      </c>
      <c r="C36" s="15" t="s">
        <v>23</v>
      </c>
      <c r="D36" s="15">
        <v>7</v>
      </c>
      <c r="E36" s="15" t="s">
        <v>31</v>
      </c>
      <c r="F36" s="15">
        <v>2</v>
      </c>
      <c r="G36" s="1"/>
      <c r="O36" s="18"/>
      <c r="P36" s="20"/>
      <c r="Q36" s="1"/>
    </row>
    <row r="37" spans="1:17" x14ac:dyDescent="0.25">
      <c r="A37" s="1"/>
      <c r="B37" s="15">
        <v>26</v>
      </c>
      <c r="C37" s="15" t="s">
        <v>27</v>
      </c>
      <c r="D37" s="15">
        <v>0</v>
      </c>
      <c r="E37" s="15" t="s">
        <v>20</v>
      </c>
      <c r="F37" s="15">
        <v>3</v>
      </c>
      <c r="G37" s="1"/>
      <c r="O37" s="18"/>
      <c r="P37" s="20"/>
      <c r="Q37" s="1"/>
    </row>
    <row r="38" spans="1:17" x14ac:dyDescent="0.25">
      <c r="A38" s="1"/>
      <c r="B38" s="15">
        <v>27</v>
      </c>
      <c r="C38" s="15" t="s">
        <v>28</v>
      </c>
      <c r="D38" s="15">
        <v>6</v>
      </c>
      <c r="E38" s="15" t="s">
        <v>217</v>
      </c>
      <c r="F38" s="15">
        <v>11</v>
      </c>
      <c r="G38" s="1"/>
      <c r="O38" s="18"/>
      <c r="P38" s="20"/>
      <c r="Q38" s="1"/>
    </row>
    <row r="39" spans="1:17" x14ac:dyDescent="0.25">
      <c r="A39" s="1"/>
      <c r="B39" s="15">
        <v>28</v>
      </c>
      <c r="C39" s="15" t="s">
        <v>214</v>
      </c>
      <c r="D39" s="15">
        <v>2</v>
      </c>
      <c r="E39" s="15" t="s">
        <v>18</v>
      </c>
      <c r="F39" s="15">
        <v>4</v>
      </c>
      <c r="G39" s="1"/>
      <c r="O39" s="18"/>
      <c r="P39" s="20"/>
      <c r="Q39" s="1"/>
    </row>
    <row r="40" spans="1:17" x14ac:dyDescent="0.25">
      <c r="A40" s="1"/>
      <c r="B40" s="15">
        <v>29</v>
      </c>
      <c r="C40" s="15" t="s">
        <v>22</v>
      </c>
      <c r="D40" s="15">
        <v>8</v>
      </c>
      <c r="E40" s="15" t="s">
        <v>57</v>
      </c>
      <c r="F40" s="15">
        <v>4</v>
      </c>
      <c r="G40" s="1"/>
      <c r="O40" s="18"/>
      <c r="P40" s="20"/>
      <c r="Q40" s="1"/>
    </row>
    <row r="41" spans="1:17" x14ac:dyDescent="0.25">
      <c r="A41" s="1"/>
      <c r="B41" s="1"/>
      <c r="C41" s="1"/>
      <c r="D41" s="1"/>
      <c r="E41" s="1"/>
      <c r="F41" s="1"/>
      <c r="G41" s="1"/>
      <c r="O41" s="18"/>
      <c r="P41" s="20"/>
      <c r="Q41" s="1"/>
    </row>
    <row r="42" spans="1:17" x14ac:dyDescent="0.25">
      <c r="A42" s="1"/>
      <c r="B42" s="1"/>
      <c r="C42" s="1"/>
      <c r="D42" s="1"/>
      <c r="E42" s="1"/>
      <c r="F42" s="1"/>
      <c r="G42" s="1"/>
      <c r="O42" s="18"/>
      <c r="P42" s="20"/>
      <c r="Q42" s="1"/>
    </row>
    <row r="43" spans="1:17" x14ac:dyDescent="0.25">
      <c r="A43" s="3" t="s">
        <v>42</v>
      </c>
      <c r="B43" s="16" t="s">
        <v>3</v>
      </c>
      <c r="C43" s="16" t="s">
        <v>143</v>
      </c>
      <c r="D43" s="16"/>
      <c r="E43" s="16" t="s">
        <v>142</v>
      </c>
      <c r="F43" s="16"/>
      <c r="G43" s="1"/>
      <c r="O43" s="18"/>
      <c r="P43" s="20"/>
      <c r="Q43" s="1"/>
    </row>
    <row r="44" spans="1:17" x14ac:dyDescent="0.25">
      <c r="A44" s="1" t="s">
        <v>36</v>
      </c>
      <c r="B44" s="15">
        <v>30</v>
      </c>
      <c r="C44" s="15" t="s">
        <v>29</v>
      </c>
      <c r="D44" s="15">
        <v>3</v>
      </c>
      <c r="E44" s="15" t="s">
        <v>218</v>
      </c>
      <c r="F44" s="15">
        <v>4</v>
      </c>
      <c r="G44" s="1"/>
      <c r="O44" s="18"/>
      <c r="P44" s="20"/>
      <c r="Q44" s="1"/>
    </row>
    <row r="45" spans="1:17" x14ac:dyDescent="0.25">
      <c r="A45" s="1" t="s">
        <v>81</v>
      </c>
      <c r="B45" s="15">
        <v>31</v>
      </c>
      <c r="C45" s="15" t="s">
        <v>215</v>
      </c>
      <c r="D45" s="15">
        <v>1</v>
      </c>
      <c r="E45" s="15" t="s">
        <v>23</v>
      </c>
      <c r="F45" s="15">
        <v>3</v>
      </c>
      <c r="G45" s="1"/>
      <c r="Q45" s="1"/>
    </row>
    <row r="46" spans="1:17" x14ac:dyDescent="0.25">
      <c r="A46" s="1" t="s">
        <v>154</v>
      </c>
      <c r="B46" s="15">
        <v>32</v>
      </c>
      <c r="C46" s="15" t="s">
        <v>20</v>
      </c>
      <c r="D46" s="15">
        <v>6</v>
      </c>
      <c r="E46" s="15" t="s">
        <v>15</v>
      </c>
      <c r="F46" s="15">
        <v>4</v>
      </c>
      <c r="G46" s="1"/>
      <c r="Q46" s="1"/>
    </row>
    <row r="47" spans="1:17" x14ac:dyDescent="0.25">
      <c r="B47" s="15">
        <v>33</v>
      </c>
      <c r="C47" s="15" t="s">
        <v>28</v>
      </c>
      <c r="D47" s="15">
        <v>1</v>
      </c>
      <c r="E47" s="15" t="s">
        <v>214</v>
      </c>
      <c r="F47" s="15">
        <v>0</v>
      </c>
      <c r="G47" s="1"/>
      <c r="Q47" s="1"/>
    </row>
    <row r="48" spans="1:17" x14ac:dyDescent="0.25">
      <c r="A48" s="3"/>
      <c r="B48" s="15">
        <v>34</v>
      </c>
      <c r="C48" s="15" t="s">
        <v>217</v>
      </c>
      <c r="D48" s="15">
        <v>1</v>
      </c>
      <c r="E48" s="15" t="s">
        <v>18</v>
      </c>
      <c r="F48" s="15">
        <v>10</v>
      </c>
      <c r="G48" s="1"/>
      <c r="Q48" s="1"/>
    </row>
    <row r="49" spans="1:17" x14ac:dyDescent="0.25">
      <c r="A49" s="4"/>
      <c r="B49" s="1"/>
      <c r="C49" s="1"/>
      <c r="D49" s="1"/>
      <c r="E49" s="1"/>
      <c r="F49" s="1"/>
      <c r="G49" s="1"/>
      <c r="Q49" s="1"/>
    </row>
    <row r="50" spans="1:17" x14ac:dyDescent="0.25">
      <c r="A50" s="1"/>
      <c r="B50" s="1"/>
      <c r="C50" s="1"/>
      <c r="D50" s="1"/>
      <c r="E50" s="1"/>
      <c r="F50" s="1"/>
      <c r="G50" s="1"/>
      <c r="Q50" s="1"/>
    </row>
    <row r="51" spans="1:17" x14ac:dyDescent="0.25">
      <c r="A51" s="3" t="s">
        <v>45</v>
      </c>
      <c r="B51" s="16" t="s">
        <v>3</v>
      </c>
      <c r="C51" s="16" t="s">
        <v>143</v>
      </c>
      <c r="D51" s="16"/>
      <c r="E51" s="16" t="s">
        <v>142</v>
      </c>
      <c r="F51" s="16"/>
      <c r="G51" s="1"/>
      <c r="Q51" s="1"/>
    </row>
    <row r="52" spans="1:17" x14ac:dyDescent="0.25">
      <c r="B52" s="15">
        <v>35</v>
      </c>
      <c r="C52" s="15" t="s">
        <v>218</v>
      </c>
      <c r="D52" s="15">
        <v>3</v>
      </c>
      <c r="E52" s="15" t="s">
        <v>23</v>
      </c>
      <c r="F52" s="15">
        <v>9</v>
      </c>
      <c r="G52" s="1"/>
    </row>
    <row r="53" spans="1:17" x14ac:dyDescent="0.25">
      <c r="A53" s="2"/>
      <c r="B53" s="15">
        <v>36</v>
      </c>
      <c r="C53" s="15" t="s">
        <v>20</v>
      </c>
      <c r="D53" s="15">
        <v>6</v>
      </c>
      <c r="E53" s="15" t="s">
        <v>28</v>
      </c>
      <c r="F53" s="15">
        <v>8</v>
      </c>
      <c r="G53" s="1"/>
    </row>
    <row r="54" spans="1:17" x14ac:dyDescent="0.25">
      <c r="A54" s="3"/>
      <c r="B54" s="15">
        <v>37</v>
      </c>
      <c r="C54" s="15" t="s">
        <v>57</v>
      </c>
      <c r="D54" s="15">
        <v>5</v>
      </c>
      <c r="E54" s="15" t="s">
        <v>217</v>
      </c>
      <c r="F54" s="15">
        <v>9</v>
      </c>
      <c r="G54" s="1"/>
    </row>
    <row r="55" spans="1:17" x14ac:dyDescent="0.25">
      <c r="A55" s="1"/>
      <c r="B55" s="15">
        <v>38</v>
      </c>
      <c r="C55" s="15" t="s">
        <v>18</v>
      </c>
      <c r="D55" s="15">
        <v>9</v>
      </c>
      <c r="E55" s="15" t="s">
        <v>22</v>
      </c>
      <c r="F55" s="15">
        <v>2</v>
      </c>
      <c r="G55" s="1"/>
    </row>
    <row r="56" spans="1:17" x14ac:dyDescent="0.25">
      <c r="A56" s="1"/>
      <c r="B56" s="1"/>
      <c r="C56" s="1"/>
      <c r="D56" s="1"/>
      <c r="E56" s="1"/>
      <c r="F56" s="1"/>
      <c r="G56" s="1"/>
    </row>
    <row r="57" spans="1:17" x14ac:dyDescent="0.25">
      <c r="A57" s="1"/>
      <c r="B57" s="1"/>
      <c r="C57" s="1"/>
      <c r="D57" s="1"/>
      <c r="E57" s="1"/>
      <c r="F57" s="1"/>
      <c r="G57" s="1"/>
    </row>
    <row r="58" spans="1:17" x14ac:dyDescent="0.25">
      <c r="A58" s="3" t="s">
        <v>48</v>
      </c>
      <c r="B58" s="16" t="s">
        <v>3</v>
      </c>
      <c r="C58" s="16" t="s">
        <v>143</v>
      </c>
      <c r="D58" s="16"/>
      <c r="E58" s="16" t="s">
        <v>142</v>
      </c>
      <c r="F58" s="16"/>
      <c r="G58" s="1"/>
    </row>
    <row r="59" spans="1:17" x14ac:dyDescent="0.25">
      <c r="A59" s="1" t="s">
        <v>36</v>
      </c>
      <c r="B59" s="15">
        <v>39</v>
      </c>
      <c r="C59" s="15" t="s">
        <v>23</v>
      </c>
      <c r="D59" s="15">
        <v>2</v>
      </c>
      <c r="E59" s="15" t="s">
        <v>28</v>
      </c>
      <c r="F59" s="15">
        <v>0</v>
      </c>
      <c r="G59" s="1"/>
    </row>
    <row r="60" spans="1:17" x14ac:dyDescent="0.25">
      <c r="A60" s="1" t="s">
        <v>147</v>
      </c>
      <c r="B60" s="15">
        <v>40</v>
      </c>
      <c r="C60" s="15" t="s">
        <v>22</v>
      </c>
      <c r="D60" s="15">
        <v>5</v>
      </c>
      <c r="E60" s="15" t="s">
        <v>217</v>
      </c>
      <c r="F60" s="15">
        <v>2</v>
      </c>
      <c r="G60" s="1"/>
    </row>
    <row r="61" spans="1:17" x14ac:dyDescent="0.25">
      <c r="B61" s="1"/>
      <c r="C61" s="1"/>
      <c r="D61" s="1"/>
      <c r="E61" s="1"/>
      <c r="F61" s="1"/>
      <c r="G61" s="1"/>
    </row>
    <row r="62" spans="1:17" x14ac:dyDescent="0.25">
      <c r="A62" s="1"/>
      <c r="B62" s="1"/>
      <c r="C62" s="1"/>
      <c r="D62" s="1"/>
      <c r="E62" s="1"/>
      <c r="F62" s="1"/>
      <c r="G62" s="1"/>
    </row>
    <row r="63" spans="1:17" x14ac:dyDescent="0.25">
      <c r="A63" s="3" t="s">
        <v>53</v>
      </c>
      <c r="B63" s="16" t="s">
        <v>3</v>
      </c>
      <c r="C63" s="16" t="s">
        <v>143</v>
      </c>
      <c r="D63" s="16"/>
      <c r="E63" s="16" t="s">
        <v>142</v>
      </c>
      <c r="F63" s="16"/>
      <c r="G63" s="1"/>
    </row>
    <row r="64" spans="1:17" x14ac:dyDescent="0.25">
      <c r="A64" s="1" t="s">
        <v>36</v>
      </c>
      <c r="B64" s="15">
        <v>41</v>
      </c>
      <c r="C64" s="15" t="s">
        <v>18</v>
      </c>
      <c r="D64" s="15">
        <v>9</v>
      </c>
      <c r="E64" s="15" t="s">
        <v>22</v>
      </c>
      <c r="F64" s="15">
        <v>5</v>
      </c>
      <c r="G64" s="1"/>
    </row>
    <row r="65" spans="1:7" x14ac:dyDescent="0.25">
      <c r="A65" s="1" t="s">
        <v>23</v>
      </c>
      <c r="B65" s="1"/>
      <c r="C65" s="1"/>
      <c r="D65" s="1"/>
      <c r="E65" s="1"/>
      <c r="F65" s="1"/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3" t="s">
        <v>112</v>
      </c>
      <c r="B67" s="16" t="s">
        <v>3</v>
      </c>
      <c r="C67" s="16" t="s">
        <v>143</v>
      </c>
      <c r="D67" s="16"/>
      <c r="E67" s="16" t="s">
        <v>142</v>
      </c>
      <c r="F67" s="16"/>
      <c r="G67" s="1"/>
    </row>
    <row r="68" spans="1:7" x14ac:dyDescent="0.25">
      <c r="A68" s="1"/>
      <c r="B68" s="15">
        <v>42</v>
      </c>
      <c r="C68" s="15" t="s">
        <v>23</v>
      </c>
      <c r="D68" s="15">
        <v>1</v>
      </c>
      <c r="E68" s="15" t="s">
        <v>18</v>
      </c>
      <c r="F68" s="15">
        <v>0</v>
      </c>
      <c r="G68" s="1"/>
    </row>
    <row r="69" spans="1:7" x14ac:dyDescent="0.25">
      <c r="A69" s="1"/>
      <c r="B69" s="1"/>
      <c r="C69" s="1"/>
      <c r="D69" s="1"/>
      <c r="E69" s="1"/>
      <c r="F69" s="1"/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x14ac:dyDescent="0.25">
      <c r="A71" s="3" t="s">
        <v>113</v>
      </c>
      <c r="B71" s="16" t="s">
        <v>3</v>
      </c>
      <c r="C71" s="16" t="s">
        <v>143</v>
      </c>
      <c r="D71" s="16"/>
      <c r="E71" s="16" t="s">
        <v>142</v>
      </c>
      <c r="F71" s="16"/>
      <c r="G71" s="1"/>
    </row>
    <row r="72" spans="1:7" x14ac:dyDescent="0.25">
      <c r="B72" s="15">
        <v>43</v>
      </c>
      <c r="C72" s="15" t="s">
        <v>23</v>
      </c>
      <c r="D72" s="15">
        <v>6</v>
      </c>
      <c r="E72" s="15" t="s">
        <v>18</v>
      </c>
      <c r="F72" s="15">
        <v>1</v>
      </c>
      <c r="G72" s="1"/>
    </row>
    <row r="73" spans="1:7" x14ac:dyDescent="0.25">
      <c r="A73" s="1"/>
      <c r="G73" s="1"/>
    </row>
    <row r="74" spans="1:7" ht="18.75" x14ac:dyDescent="0.3">
      <c r="B74" s="29" t="s">
        <v>213</v>
      </c>
    </row>
    <row r="76" spans="1:7" ht="27.75" customHeight="1" x14ac:dyDescent="0.25"/>
  </sheetData>
  <sortState xmlns:xlrd2="http://schemas.microsoft.com/office/spreadsheetml/2017/richdata2" ref="H9:AI26">
    <sortCondition ref="AI9:AI26"/>
  </sortState>
  <pageMargins left="0.70866141732283472" right="0.70866141732283472" top="0.74803149606299213" bottom="0.74803149606299213" header="0.31496062992125984" footer="0.31496062992125984"/>
  <pageSetup scale="46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752E-9ADF-47F6-ACDE-A1DAB1AB2A8D}">
  <dimension ref="A3:AG78"/>
  <sheetViews>
    <sheetView showGridLines="0" workbookViewId="0"/>
  </sheetViews>
  <sheetFormatPr defaultRowHeight="15" x14ac:dyDescent="0.25"/>
  <cols>
    <col min="1" max="1" width="19.140625" customWidth="1"/>
    <col min="3" max="3" width="23.7109375" customWidth="1"/>
    <col min="4" max="4" width="5.5703125" customWidth="1"/>
    <col min="5" max="5" width="25" customWidth="1"/>
    <col min="6" max="7" width="6.140625" customWidth="1"/>
    <col min="8" max="8" width="22.28515625" customWidth="1"/>
    <col min="9" max="24" width="3.7109375" customWidth="1"/>
    <col min="25" max="25" width="7.140625" bestFit="1" customWidth="1"/>
    <col min="26" max="26" width="5.28515625" bestFit="1" customWidth="1"/>
    <col min="27" max="27" width="4.7109375" bestFit="1" customWidth="1"/>
    <col min="28" max="28" width="3.140625" style="1" bestFit="1" customWidth="1"/>
    <col min="29" max="29" width="6.85546875" style="1" bestFit="1" customWidth="1"/>
    <col min="30" max="30" width="3.42578125" style="1" bestFit="1" customWidth="1"/>
    <col min="31" max="31" width="7.140625" style="1" bestFit="1" customWidth="1"/>
    <col min="32" max="32" width="8.140625" style="1" bestFit="1" customWidth="1"/>
    <col min="33" max="33" width="4.85546875" customWidth="1"/>
  </cols>
  <sheetData>
    <row r="3" spans="1:33" ht="18.75" x14ac:dyDescent="0.3">
      <c r="A3" s="1"/>
      <c r="B3" s="1"/>
      <c r="C3" s="1"/>
      <c r="D3" s="10" t="s">
        <v>238</v>
      </c>
      <c r="F3" s="1"/>
      <c r="G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AG4" s="1"/>
    </row>
    <row r="5" spans="1:33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33"/>
      <c r="Y5" s="57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  <c r="AG5" s="1"/>
    </row>
    <row r="6" spans="1:33" x14ac:dyDescent="0.25">
      <c r="A6" s="4"/>
      <c r="B6" s="15">
        <v>1</v>
      </c>
      <c r="C6" s="15" t="s">
        <v>17</v>
      </c>
      <c r="D6" s="15">
        <v>2</v>
      </c>
      <c r="E6" s="15" t="s">
        <v>151</v>
      </c>
      <c r="F6" s="15">
        <v>3</v>
      </c>
      <c r="G6" s="1"/>
      <c r="H6" s="58" t="s">
        <v>173</v>
      </c>
      <c r="I6" s="176">
        <v>3</v>
      </c>
      <c r="J6" s="43">
        <v>2</v>
      </c>
      <c r="K6" s="176">
        <v>3</v>
      </c>
      <c r="L6" s="43">
        <v>2</v>
      </c>
      <c r="M6" s="176">
        <v>5</v>
      </c>
      <c r="N6" s="43">
        <v>3</v>
      </c>
      <c r="O6" s="176">
        <v>9</v>
      </c>
      <c r="P6" s="43">
        <v>1</v>
      </c>
      <c r="Q6" s="176">
        <v>2</v>
      </c>
      <c r="R6" s="43">
        <v>1</v>
      </c>
      <c r="S6" s="176">
        <v>8</v>
      </c>
      <c r="T6" s="43">
        <v>0</v>
      </c>
      <c r="U6" s="173" t="s">
        <v>308</v>
      </c>
      <c r="V6" s="73"/>
      <c r="W6" s="176">
        <v>11</v>
      </c>
      <c r="X6" s="179">
        <v>1</v>
      </c>
      <c r="Y6" s="18">
        <v>7</v>
      </c>
      <c r="Z6" s="18">
        <v>7</v>
      </c>
      <c r="AA6" s="18">
        <v>0</v>
      </c>
      <c r="AB6" s="18">
        <f>I6+K6+M6+O6+Q6+S6+W6</f>
        <v>41</v>
      </c>
      <c r="AC6" s="20">
        <f t="shared" ref="AC6:AC11" si="0">AB6/Y6</f>
        <v>5.8571428571428568</v>
      </c>
      <c r="AD6" s="18">
        <f>J6+L6+N6+P6+R6+T6+X6</f>
        <v>10</v>
      </c>
      <c r="AE6" s="20">
        <f t="shared" ref="AE6:AE11" si="1">AD6/Y6</f>
        <v>1.4285714285714286</v>
      </c>
      <c r="AF6" s="20">
        <f>AB6/AD6</f>
        <v>4.0999999999999996</v>
      </c>
      <c r="AG6" s="18"/>
    </row>
    <row r="7" spans="1:33" x14ac:dyDescent="0.25">
      <c r="A7" s="1"/>
      <c r="B7" s="15">
        <v>2</v>
      </c>
      <c r="C7" s="15" t="s">
        <v>90</v>
      </c>
      <c r="D7" s="15">
        <v>10</v>
      </c>
      <c r="E7" s="15" t="s">
        <v>147</v>
      </c>
      <c r="F7" s="15">
        <v>3</v>
      </c>
      <c r="G7" s="1"/>
      <c r="H7" s="58" t="s">
        <v>58</v>
      </c>
      <c r="I7" s="176">
        <v>10</v>
      </c>
      <c r="J7" s="43">
        <v>3</v>
      </c>
      <c r="K7" s="176">
        <v>12</v>
      </c>
      <c r="L7" s="43">
        <v>3</v>
      </c>
      <c r="M7" s="173" t="s">
        <v>308</v>
      </c>
      <c r="N7" s="73"/>
      <c r="O7" s="176">
        <v>7</v>
      </c>
      <c r="P7" s="43">
        <v>2</v>
      </c>
      <c r="Q7" s="174">
        <v>1</v>
      </c>
      <c r="R7" s="45">
        <v>2</v>
      </c>
      <c r="S7" s="176">
        <v>7</v>
      </c>
      <c r="T7" s="43">
        <v>3</v>
      </c>
      <c r="U7" s="176">
        <v>4</v>
      </c>
      <c r="V7" s="43">
        <v>2</v>
      </c>
      <c r="W7" s="174">
        <v>1</v>
      </c>
      <c r="X7" s="174">
        <v>11</v>
      </c>
      <c r="Y7" s="18">
        <v>7</v>
      </c>
      <c r="Z7" s="18">
        <v>5</v>
      </c>
      <c r="AA7" s="18">
        <v>2</v>
      </c>
      <c r="AB7" s="18">
        <f>I7+K7+O7+Q7+S7+U7+W7</f>
        <v>42</v>
      </c>
      <c r="AC7" s="18">
        <f>AB7/Y7</f>
        <v>6</v>
      </c>
      <c r="AD7" s="18">
        <f>J7+L7+P7+R7+T7+V7+X7</f>
        <v>26</v>
      </c>
      <c r="AE7" s="20">
        <f>AD7/Y7</f>
        <v>3.7142857142857144</v>
      </c>
      <c r="AF7" s="20">
        <f>AB7/AD7</f>
        <v>1.6153846153846154</v>
      </c>
      <c r="AG7" s="18"/>
    </row>
    <row r="8" spans="1:33" x14ac:dyDescent="0.25">
      <c r="A8" s="1"/>
      <c r="B8" s="15">
        <v>3</v>
      </c>
      <c r="C8" s="15" t="s">
        <v>57</v>
      </c>
      <c r="D8" s="15">
        <v>1</v>
      </c>
      <c r="E8" s="15" t="s">
        <v>216</v>
      </c>
      <c r="F8" s="15">
        <v>12</v>
      </c>
      <c r="G8" s="1"/>
      <c r="H8" s="58" t="s">
        <v>231</v>
      </c>
      <c r="I8" s="176">
        <v>7</v>
      </c>
      <c r="J8" s="43">
        <v>6</v>
      </c>
      <c r="K8" s="176">
        <v>8</v>
      </c>
      <c r="L8" s="43">
        <v>7</v>
      </c>
      <c r="M8" s="176">
        <v>14</v>
      </c>
      <c r="N8" s="43">
        <v>13</v>
      </c>
      <c r="O8" s="174">
        <v>1</v>
      </c>
      <c r="P8" s="45">
        <v>9</v>
      </c>
      <c r="Q8" s="176">
        <v>3</v>
      </c>
      <c r="R8" s="43">
        <v>2</v>
      </c>
      <c r="S8" s="176">
        <v>4</v>
      </c>
      <c r="T8" s="43">
        <v>0</v>
      </c>
      <c r="U8" s="174">
        <v>2</v>
      </c>
      <c r="V8" s="174">
        <v>4</v>
      </c>
      <c r="W8" s="180"/>
      <c r="X8" s="181"/>
      <c r="Y8" s="18">
        <v>7</v>
      </c>
      <c r="Z8" s="18">
        <v>5</v>
      </c>
      <c r="AA8" s="18">
        <v>2</v>
      </c>
      <c r="AB8" s="18">
        <f>I8+K8+M8+O8+Q8+S8+U8</f>
        <v>39</v>
      </c>
      <c r="AC8" s="20">
        <f>AB8/Y8</f>
        <v>5.5714285714285712</v>
      </c>
      <c r="AD8" s="18">
        <f>J8+L8+N8+P8+R8+T8+V8</f>
        <v>41</v>
      </c>
      <c r="AE8" s="20">
        <f>AD8/Y8</f>
        <v>5.8571428571428568</v>
      </c>
      <c r="AF8" s="20">
        <f>AB8/AD8</f>
        <v>0.95121951219512191</v>
      </c>
      <c r="AG8" s="18"/>
    </row>
    <row r="9" spans="1:33" x14ac:dyDescent="0.25">
      <c r="A9" s="1"/>
      <c r="B9" s="15">
        <v>4</v>
      </c>
      <c r="C9" s="15" t="s">
        <v>21</v>
      </c>
      <c r="D9" s="15">
        <v>2</v>
      </c>
      <c r="E9" s="15" t="s">
        <v>214</v>
      </c>
      <c r="F9" s="15">
        <v>10</v>
      </c>
      <c r="G9" s="1"/>
      <c r="H9" s="58" t="s">
        <v>263</v>
      </c>
      <c r="I9" s="176">
        <v>10</v>
      </c>
      <c r="J9" s="43">
        <v>2</v>
      </c>
      <c r="K9" s="176">
        <v>5</v>
      </c>
      <c r="L9" s="43">
        <v>0</v>
      </c>
      <c r="M9" s="174">
        <v>3</v>
      </c>
      <c r="N9" s="45">
        <v>5</v>
      </c>
      <c r="O9" s="176">
        <v>13</v>
      </c>
      <c r="P9" s="43">
        <v>9</v>
      </c>
      <c r="Q9" s="176">
        <v>4</v>
      </c>
      <c r="R9" s="43">
        <v>1</v>
      </c>
      <c r="S9" s="174">
        <v>3</v>
      </c>
      <c r="T9" s="174">
        <v>7</v>
      </c>
      <c r="U9" s="180"/>
      <c r="V9" s="180"/>
      <c r="W9" s="180"/>
      <c r="X9" s="181"/>
      <c r="Y9" s="18">
        <v>6</v>
      </c>
      <c r="Z9" s="18">
        <v>4</v>
      </c>
      <c r="AA9" s="18">
        <v>2</v>
      </c>
      <c r="AB9" s="18">
        <f>I9+K9+M9+O9+Q9+S9</f>
        <v>38</v>
      </c>
      <c r="AC9" s="20">
        <f>AB9/Y9</f>
        <v>6.333333333333333</v>
      </c>
      <c r="AD9" s="18">
        <f>J9+L9+N9+P9+R9+T9</f>
        <v>24</v>
      </c>
      <c r="AE9" s="18">
        <f>AD9/Y9</f>
        <v>4</v>
      </c>
      <c r="AF9" s="20">
        <f>AB9/AD9</f>
        <v>1.5833333333333333</v>
      </c>
      <c r="AG9" s="18"/>
    </row>
    <row r="10" spans="1:33" x14ac:dyDescent="0.25">
      <c r="A10" s="1"/>
      <c r="B10" s="15">
        <v>5</v>
      </c>
      <c r="C10" s="15" t="s">
        <v>215</v>
      </c>
      <c r="D10" s="15">
        <v>6</v>
      </c>
      <c r="E10" s="15" t="s">
        <v>148</v>
      </c>
      <c r="F10" s="15">
        <v>2</v>
      </c>
      <c r="G10" s="1"/>
      <c r="H10" s="58" t="s">
        <v>237</v>
      </c>
      <c r="I10" s="176">
        <v>6</v>
      </c>
      <c r="J10" s="43">
        <v>3</v>
      </c>
      <c r="K10" s="174">
        <v>7</v>
      </c>
      <c r="L10" s="45">
        <v>8</v>
      </c>
      <c r="M10" s="176">
        <v>5</v>
      </c>
      <c r="N10" s="43">
        <v>3</v>
      </c>
      <c r="O10" s="176">
        <v>2</v>
      </c>
      <c r="P10" s="43">
        <v>1</v>
      </c>
      <c r="Q10" s="176">
        <v>10</v>
      </c>
      <c r="R10" s="43">
        <v>1</v>
      </c>
      <c r="S10" s="174">
        <v>0</v>
      </c>
      <c r="T10" s="174">
        <v>8</v>
      </c>
      <c r="U10" s="180"/>
      <c r="V10" s="180"/>
      <c r="W10" s="180"/>
      <c r="X10" s="181"/>
      <c r="Y10" s="18">
        <v>6</v>
      </c>
      <c r="Z10" s="18">
        <v>4</v>
      </c>
      <c r="AA10" s="18">
        <v>2</v>
      </c>
      <c r="AB10" s="18">
        <f>I10+K10+M10+O10+Q10+S10</f>
        <v>30</v>
      </c>
      <c r="AC10" s="18">
        <f>AB10/Y10</f>
        <v>5</v>
      </c>
      <c r="AD10" s="18">
        <f>J10+L10+N10+P10+R10+T10</f>
        <v>24</v>
      </c>
      <c r="AE10" s="18">
        <f>AD10/Y10</f>
        <v>4</v>
      </c>
      <c r="AF10" s="20">
        <f>AB10/AD10</f>
        <v>1.25</v>
      </c>
      <c r="AG10" s="18"/>
    </row>
    <row r="11" spans="1:33" x14ac:dyDescent="0.25">
      <c r="A11" s="1"/>
      <c r="B11" s="15">
        <v>6</v>
      </c>
      <c r="C11" s="15" t="s">
        <v>30</v>
      </c>
      <c r="D11" s="15">
        <v>6</v>
      </c>
      <c r="E11" s="15" t="s">
        <v>110</v>
      </c>
      <c r="F11" s="15">
        <v>7</v>
      </c>
      <c r="G11" s="1"/>
      <c r="H11" s="58" t="s">
        <v>232</v>
      </c>
      <c r="I11" s="174">
        <v>5</v>
      </c>
      <c r="J11" s="45">
        <v>6</v>
      </c>
      <c r="K11" s="176">
        <v>1</v>
      </c>
      <c r="L11" s="43">
        <v>0</v>
      </c>
      <c r="M11" s="176">
        <v>3</v>
      </c>
      <c r="N11" s="43">
        <v>2</v>
      </c>
      <c r="O11" s="176">
        <v>5</v>
      </c>
      <c r="P11" s="43">
        <v>2</v>
      </c>
      <c r="Q11" s="173" t="s">
        <v>308</v>
      </c>
      <c r="R11" s="73"/>
      <c r="S11" s="174">
        <v>1</v>
      </c>
      <c r="T11" s="174">
        <v>4</v>
      </c>
      <c r="U11" s="180"/>
      <c r="V11" s="180"/>
      <c r="W11" s="180"/>
      <c r="X11" s="181"/>
      <c r="Y11" s="18">
        <v>5</v>
      </c>
      <c r="Z11" s="18">
        <v>3</v>
      </c>
      <c r="AA11" s="18">
        <v>2</v>
      </c>
      <c r="AB11" s="18">
        <f>I11+K11+M11+O11+S11</f>
        <v>15</v>
      </c>
      <c r="AC11" s="18">
        <f>AB11/Y11</f>
        <v>3</v>
      </c>
      <c r="AD11" s="18">
        <f>J11+L11+N11+P11+T11</f>
        <v>14</v>
      </c>
      <c r="AE11" s="18">
        <f>AD11/Y11</f>
        <v>2.8</v>
      </c>
      <c r="AF11" s="20">
        <f>AB11/AD11</f>
        <v>1.0714285714285714</v>
      </c>
      <c r="AG11" s="18"/>
    </row>
    <row r="12" spans="1:33" x14ac:dyDescent="0.25">
      <c r="A12" s="1"/>
      <c r="B12" s="15">
        <v>7</v>
      </c>
      <c r="C12" s="15" t="s">
        <v>22</v>
      </c>
      <c r="D12" s="15">
        <v>3</v>
      </c>
      <c r="E12" s="15" t="s">
        <v>145</v>
      </c>
      <c r="F12" s="15">
        <v>6</v>
      </c>
      <c r="G12" s="1"/>
      <c r="H12" s="58" t="s">
        <v>250</v>
      </c>
      <c r="I12" s="176">
        <v>10</v>
      </c>
      <c r="J12" s="43">
        <v>2</v>
      </c>
      <c r="K12" s="176">
        <v>5</v>
      </c>
      <c r="L12" s="43">
        <v>4</v>
      </c>
      <c r="M12" s="176">
        <v>12</v>
      </c>
      <c r="N12" s="43">
        <v>9</v>
      </c>
      <c r="O12" s="174">
        <v>2</v>
      </c>
      <c r="P12" s="45">
        <v>7</v>
      </c>
      <c r="Q12" s="174">
        <v>2</v>
      </c>
      <c r="R12" s="174">
        <v>3</v>
      </c>
      <c r="S12" s="182"/>
      <c r="T12" s="182"/>
      <c r="U12" s="180"/>
      <c r="V12" s="180"/>
      <c r="W12" s="180"/>
      <c r="X12" s="183"/>
      <c r="Y12" s="18">
        <v>5</v>
      </c>
      <c r="Z12" s="18">
        <v>3</v>
      </c>
      <c r="AA12" s="18">
        <v>2</v>
      </c>
      <c r="AB12" s="18">
        <f>I12+K12+M12+O12+Q12</f>
        <v>31</v>
      </c>
      <c r="AC12" s="18">
        <f>AB12/Y12</f>
        <v>6.2</v>
      </c>
      <c r="AD12" s="18">
        <f>J12+L12+N12+P12+R12</f>
        <v>25</v>
      </c>
      <c r="AE12" s="18">
        <f>AD12/Y12</f>
        <v>5</v>
      </c>
      <c r="AF12" s="20">
        <f>AB12/AD12</f>
        <v>1.24</v>
      </c>
      <c r="AG12" s="18"/>
    </row>
    <row r="13" spans="1:33" x14ac:dyDescent="0.25">
      <c r="A13" s="1"/>
      <c r="B13" s="15">
        <v>8</v>
      </c>
      <c r="C13" s="15" t="s">
        <v>217</v>
      </c>
      <c r="D13" s="15">
        <v>2</v>
      </c>
      <c r="E13" s="15" t="s">
        <v>219</v>
      </c>
      <c r="F13" s="15">
        <v>3</v>
      </c>
      <c r="G13" s="1"/>
      <c r="H13" s="58" t="s">
        <v>148</v>
      </c>
      <c r="I13" s="174">
        <v>2</v>
      </c>
      <c r="J13" s="45">
        <v>6</v>
      </c>
      <c r="K13" s="176">
        <v>2</v>
      </c>
      <c r="L13" s="43">
        <v>1</v>
      </c>
      <c r="M13" s="176">
        <v>4</v>
      </c>
      <c r="N13" s="43">
        <v>3</v>
      </c>
      <c r="O13" s="176">
        <v>10</v>
      </c>
      <c r="P13" s="43">
        <v>0</v>
      </c>
      <c r="Q13" s="174">
        <v>1</v>
      </c>
      <c r="R13" s="174">
        <v>10</v>
      </c>
      <c r="S13" s="180"/>
      <c r="T13" s="180"/>
      <c r="U13" s="180"/>
      <c r="V13" s="180"/>
      <c r="W13" s="180"/>
      <c r="X13" s="181"/>
      <c r="Y13" s="18">
        <v>5</v>
      </c>
      <c r="Z13" s="18">
        <v>3</v>
      </c>
      <c r="AA13" s="18">
        <v>2</v>
      </c>
      <c r="AB13" s="18">
        <f>I13+K13+M13+O13+Q13</f>
        <v>19</v>
      </c>
      <c r="AC13" s="18">
        <f>AB13/Y13</f>
        <v>3.8</v>
      </c>
      <c r="AD13" s="18">
        <f>J13+L13+N13+P13+R13</f>
        <v>20</v>
      </c>
      <c r="AE13" s="18">
        <f>AD13/Y13</f>
        <v>4</v>
      </c>
      <c r="AF13" s="18">
        <f>AB13/AD13</f>
        <v>0.95</v>
      </c>
      <c r="AG13" s="18"/>
    </row>
    <row r="14" spans="1:33" x14ac:dyDescent="0.25">
      <c r="A14" s="1"/>
      <c r="B14" s="15">
        <v>9</v>
      </c>
      <c r="C14" s="15" t="s">
        <v>15</v>
      </c>
      <c r="D14" s="15">
        <v>7</v>
      </c>
      <c r="E14" s="15" t="s">
        <v>108</v>
      </c>
      <c r="F14" s="15">
        <v>2</v>
      </c>
      <c r="G14" s="1"/>
      <c r="H14" s="58" t="s">
        <v>229</v>
      </c>
      <c r="I14" s="176">
        <v>4</v>
      </c>
      <c r="J14" s="43">
        <v>0</v>
      </c>
      <c r="K14" s="174">
        <v>0</v>
      </c>
      <c r="L14" s="45">
        <v>5</v>
      </c>
      <c r="M14" s="173" t="s">
        <v>308</v>
      </c>
      <c r="N14" s="73"/>
      <c r="O14" s="176">
        <v>4</v>
      </c>
      <c r="P14" s="43">
        <v>3</v>
      </c>
      <c r="Q14" s="174">
        <v>1</v>
      </c>
      <c r="R14" s="174">
        <v>4</v>
      </c>
      <c r="S14" s="180"/>
      <c r="T14" s="180"/>
      <c r="U14" s="180"/>
      <c r="V14" s="180"/>
      <c r="W14" s="180"/>
      <c r="X14" s="183"/>
      <c r="Y14" s="18">
        <v>4</v>
      </c>
      <c r="Z14" s="18">
        <v>2</v>
      </c>
      <c r="AA14" s="18">
        <v>2</v>
      </c>
      <c r="AB14" s="18">
        <f>I14+K14+O14+Q14</f>
        <v>9</v>
      </c>
      <c r="AC14" s="20">
        <f>AB14/Y14</f>
        <v>2.25</v>
      </c>
      <c r="AD14" s="18">
        <f>J14+L14+P14+R14</f>
        <v>12</v>
      </c>
      <c r="AE14" s="18">
        <f>AD14/Y14</f>
        <v>3</v>
      </c>
      <c r="AF14" s="20">
        <f>AB14/AD14</f>
        <v>0.75</v>
      </c>
      <c r="AG14" s="18"/>
    </row>
    <row r="15" spans="1:33" x14ac:dyDescent="0.25">
      <c r="A15" s="1"/>
      <c r="B15" s="15">
        <v>10</v>
      </c>
      <c r="C15" s="15" t="s">
        <v>261</v>
      </c>
      <c r="D15" s="15">
        <v>6</v>
      </c>
      <c r="E15" s="15" t="s">
        <v>52</v>
      </c>
      <c r="F15" s="15">
        <v>5</v>
      </c>
      <c r="G15" s="1"/>
      <c r="H15" s="58" t="s">
        <v>225</v>
      </c>
      <c r="I15" s="174">
        <v>3</v>
      </c>
      <c r="J15" s="45">
        <v>10</v>
      </c>
      <c r="K15" s="176">
        <v>17</v>
      </c>
      <c r="L15" s="43">
        <v>7</v>
      </c>
      <c r="M15" s="176">
        <v>11</v>
      </c>
      <c r="N15" s="43">
        <v>0</v>
      </c>
      <c r="O15" s="174">
        <v>0</v>
      </c>
      <c r="P15" s="174">
        <v>10</v>
      </c>
      <c r="Q15" s="178"/>
      <c r="R15" s="184"/>
      <c r="S15" s="180"/>
      <c r="T15" s="180"/>
      <c r="U15" s="180"/>
      <c r="V15" s="180"/>
      <c r="W15" s="180"/>
      <c r="X15" s="181"/>
      <c r="Y15" s="18">
        <v>4</v>
      </c>
      <c r="Z15" s="18">
        <v>2</v>
      </c>
      <c r="AA15" s="18">
        <v>2</v>
      </c>
      <c r="AB15" s="18">
        <f>I15+K15+M15+O15</f>
        <v>31</v>
      </c>
      <c r="AC15" s="20">
        <f>AB15/Y15</f>
        <v>7.75</v>
      </c>
      <c r="AD15" s="18">
        <f>J15+L15+N15+P15</f>
        <v>27</v>
      </c>
      <c r="AE15" s="20">
        <f>AD15/Y15</f>
        <v>6.75</v>
      </c>
      <c r="AF15" s="20">
        <f>AB15/AD15</f>
        <v>1.1481481481481481</v>
      </c>
      <c r="AG15" s="18"/>
    </row>
    <row r="16" spans="1:33" x14ac:dyDescent="0.25">
      <c r="A16" s="1"/>
      <c r="B16" s="15">
        <v>11</v>
      </c>
      <c r="C16" s="15" t="s">
        <v>23</v>
      </c>
      <c r="D16" s="15">
        <v>3</v>
      </c>
      <c r="E16" s="15" t="s">
        <v>318</v>
      </c>
      <c r="F16" s="15">
        <v>2</v>
      </c>
      <c r="G16" s="1"/>
      <c r="H16" s="58" t="s">
        <v>186</v>
      </c>
      <c r="I16" s="176">
        <v>7</v>
      </c>
      <c r="J16" s="43">
        <v>2</v>
      </c>
      <c r="K16" s="174">
        <v>0</v>
      </c>
      <c r="L16" s="45">
        <v>5</v>
      </c>
      <c r="M16" s="176">
        <v>4</v>
      </c>
      <c r="N16" s="43">
        <v>3</v>
      </c>
      <c r="O16" s="174">
        <v>1</v>
      </c>
      <c r="P16" s="174">
        <v>2</v>
      </c>
      <c r="Q16" s="180"/>
      <c r="R16" s="180"/>
      <c r="S16" s="180"/>
      <c r="T16" s="180"/>
      <c r="U16" s="180"/>
      <c r="V16" s="180"/>
      <c r="W16" s="180"/>
      <c r="X16" s="181"/>
      <c r="Y16" s="18">
        <v>4</v>
      </c>
      <c r="Z16" s="18">
        <v>2</v>
      </c>
      <c r="AA16" s="18">
        <v>2</v>
      </c>
      <c r="AB16" s="1">
        <f>I16+K16+M16+O16</f>
        <v>12</v>
      </c>
      <c r="AC16" s="18">
        <f>AB16/Y16</f>
        <v>3</v>
      </c>
      <c r="AD16" s="1">
        <f>J16+L16+N16+P16</f>
        <v>12</v>
      </c>
      <c r="AE16" s="18">
        <f>AD16/Y16</f>
        <v>3</v>
      </c>
      <c r="AF16" s="18">
        <f>AB16/AD16</f>
        <v>1</v>
      </c>
      <c r="AG16" s="18"/>
    </row>
    <row r="17" spans="1:33" x14ac:dyDescent="0.25">
      <c r="A17" s="1"/>
      <c r="B17" s="15">
        <v>12</v>
      </c>
      <c r="C17" s="15" t="s">
        <v>20</v>
      </c>
      <c r="D17" s="15">
        <v>4</v>
      </c>
      <c r="E17" s="15" t="s">
        <v>152</v>
      </c>
      <c r="F17" s="15">
        <v>0</v>
      </c>
      <c r="G17" s="1"/>
      <c r="H17" s="58" t="s">
        <v>264</v>
      </c>
      <c r="I17" s="176">
        <v>3</v>
      </c>
      <c r="J17" s="43">
        <v>2</v>
      </c>
      <c r="K17" s="176">
        <v>5</v>
      </c>
      <c r="L17" s="43">
        <v>0</v>
      </c>
      <c r="M17" s="174">
        <v>13</v>
      </c>
      <c r="N17" s="45">
        <v>14</v>
      </c>
      <c r="O17" s="174">
        <v>9</v>
      </c>
      <c r="P17" s="174">
        <v>13</v>
      </c>
      <c r="Q17" s="180"/>
      <c r="R17" s="180"/>
      <c r="S17" s="180"/>
      <c r="T17" s="180"/>
      <c r="U17" s="180"/>
      <c r="V17" s="180"/>
      <c r="W17" s="180"/>
      <c r="X17" s="180"/>
      <c r="Y17" s="18">
        <v>4</v>
      </c>
      <c r="Z17" s="18">
        <v>2</v>
      </c>
      <c r="AA17" s="18">
        <v>2</v>
      </c>
      <c r="AB17" s="1">
        <f>I17+K17+M17+O17</f>
        <v>30</v>
      </c>
      <c r="AC17" s="18">
        <f>AB17/Y17</f>
        <v>7.5</v>
      </c>
      <c r="AD17" s="1">
        <f>J17+L17+N17+P17</f>
        <v>29</v>
      </c>
      <c r="AE17" s="20">
        <f>AD17/Y17</f>
        <v>7.25</v>
      </c>
      <c r="AF17" s="20">
        <f>AB17/AD17</f>
        <v>1.0344827586206897</v>
      </c>
      <c r="AG17" s="18"/>
    </row>
    <row r="18" spans="1:33" x14ac:dyDescent="0.25">
      <c r="A18" s="1"/>
      <c r="B18" s="15">
        <v>13</v>
      </c>
      <c r="C18" s="15" t="s">
        <v>285</v>
      </c>
      <c r="D18" s="15">
        <v>2</v>
      </c>
      <c r="E18" s="15" t="s">
        <v>218</v>
      </c>
      <c r="F18" s="15">
        <v>10</v>
      </c>
      <c r="G18" s="1"/>
      <c r="H18" s="58" t="s">
        <v>285</v>
      </c>
      <c r="I18" s="174">
        <v>2</v>
      </c>
      <c r="J18" s="45">
        <v>10</v>
      </c>
      <c r="K18" s="176">
        <v>7</v>
      </c>
      <c r="L18" s="43">
        <v>5</v>
      </c>
      <c r="M18" s="176">
        <v>6</v>
      </c>
      <c r="N18" s="43">
        <v>4</v>
      </c>
      <c r="O18" s="174">
        <v>2</v>
      </c>
      <c r="P18" s="174">
        <v>5</v>
      </c>
      <c r="Q18" s="180"/>
      <c r="R18" s="180"/>
      <c r="S18" s="180"/>
      <c r="T18" s="180"/>
      <c r="U18" s="180"/>
      <c r="V18" s="180"/>
      <c r="W18" s="180"/>
      <c r="X18" s="180"/>
      <c r="Y18" s="18">
        <v>4</v>
      </c>
      <c r="Z18" s="18">
        <v>2</v>
      </c>
      <c r="AA18" s="18">
        <v>2</v>
      </c>
      <c r="AB18" s="1">
        <f>I18+K18+M18+O18</f>
        <v>17</v>
      </c>
      <c r="AC18" s="20">
        <f>AB18/Y18</f>
        <v>4.25</v>
      </c>
      <c r="AD18" s="1">
        <f>J18+L18+N18+P18</f>
        <v>24</v>
      </c>
      <c r="AE18" s="18">
        <f>AD18/Y18</f>
        <v>6</v>
      </c>
      <c r="AF18" s="20">
        <f>AB18/AD18</f>
        <v>0.70833333333333337</v>
      </c>
      <c r="AG18" s="18"/>
    </row>
    <row r="19" spans="1:33" x14ac:dyDescent="0.25">
      <c r="A19" s="1"/>
      <c r="B19" s="1"/>
      <c r="C19" s="1"/>
      <c r="D19" s="1"/>
      <c r="E19" s="1"/>
      <c r="F19" s="1"/>
      <c r="G19" s="1"/>
      <c r="H19" s="58" t="s">
        <v>230</v>
      </c>
      <c r="I19" s="176">
        <v>3</v>
      </c>
      <c r="J19" s="43">
        <v>2</v>
      </c>
      <c r="K19" s="173" t="s">
        <v>308</v>
      </c>
      <c r="L19" s="73"/>
      <c r="M19" s="177">
        <v>9</v>
      </c>
      <c r="N19" s="53">
        <v>12</v>
      </c>
      <c r="O19" s="174">
        <v>3</v>
      </c>
      <c r="P19" s="174">
        <v>4</v>
      </c>
      <c r="Q19" s="180"/>
      <c r="R19" s="180"/>
      <c r="S19" s="180"/>
      <c r="T19" s="180"/>
      <c r="U19" s="180"/>
      <c r="V19" s="180"/>
      <c r="W19" s="180"/>
      <c r="X19" s="180"/>
      <c r="Y19" s="18">
        <v>3</v>
      </c>
      <c r="Z19" s="18">
        <v>1</v>
      </c>
      <c r="AA19" s="18">
        <v>2</v>
      </c>
      <c r="AB19" s="1">
        <f>I19+M19+O19</f>
        <v>15</v>
      </c>
      <c r="AC19" s="1">
        <f>AB19/Y19</f>
        <v>5</v>
      </c>
      <c r="AD19" s="1">
        <f>J19+N19+P19</f>
        <v>18</v>
      </c>
      <c r="AE19" s="1">
        <f>AD19/Y19</f>
        <v>6</v>
      </c>
      <c r="AF19" s="20">
        <f>AB19/AD19</f>
        <v>0.83333333333333337</v>
      </c>
      <c r="AG19" s="18"/>
    </row>
    <row r="20" spans="1:33" x14ac:dyDescent="0.25">
      <c r="A20" s="3"/>
      <c r="B20" s="1"/>
      <c r="C20" s="1"/>
      <c r="D20" s="1"/>
      <c r="E20" s="1"/>
      <c r="F20" s="1"/>
      <c r="G20" s="1"/>
      <c r="H20" s="58" t="s">
        <v>226</v>
      </c>
      <c r="I20" s="174">
        <v>3</v>
      </c>
      <c r="J20" s="45">
        <v>6</v>
      </c>
      <c r="K20" s="176">
        <v>3</v>
      </c>
      <c r="L20" s="43">
        <v>1</v>
      </c>
      <c r="M20" s="174">
        <v>3</v>
      </c>
      <c r="N20" s="174">
        <v>4</v>
      </c>
      <c r="O20" s="178"/>
      <c r="P20" s="178"/>
      <c r="Q20" s="180"/>
      <c r="R20" s="180"/>
      <c r="S20" s="180"/>
      <c r="T20" s="180"/>
      <c r="U20" s="180"/>
      <c r="V20" s="180"/>
      <c r="W20" s="180"/>
      <c r="X20" s="180"/>
      <c r="Y20" s="18">
        <v>3</v>
      </c>
      <c r="Z20" s="18">
        <v>1</v>
      </c>
      <c r="AA20" s="18">
        <v>2</v>
      </c>
      <c r="AB20" s="1">
        <f>I20+K20+M20</f>
        <v>9</v>
      </c>
      <c r="AC20" s="1">
        <f>AB20/Y20</f>
        <v>3</v>
      </c>
      <c r="AD20" s="1">
        <f>J20+L20+N20</f>
        <v>11</v>
      </c>
      <c r="AE20" s="23">
        <f>AD20/Y20</f>
        <v>3.6666666666666665</v>
      </c>
      <c r="AF20" s="20">
        <f>AB20/AD20</f>
        <v>0.81818181818181823</v>
      </c>
      <c r="AG20" s="18"/>
    </row>
    <row r="21" spans="1:33" x14ac:dyDescent="0.25">
      <c r="A21" s="3" t="s">
        <v>35</v>
      </c>
      <c r="B21" s="16" t="s">
        <v>3</v>
      </c>
      <c r="C21" s="16" t="s">
        <v>143</v>
      </c>
      <c r="D21" s="16"/>
      <c r="E21" s="16" t="s">
        <v>142</v>
      </c>
      <c r="F21" s="16"/>
      <c r="G21" s="1"/>
      <c r="H21" s="58" t="s">
        <v>262</v>
      </c>
      <c r="I21" s="176">
        <v>12</v>
      </c>
      <c r="J21" s="43">
        <v>1</v>
      </c>
      <c r="K21" s="174">
        <v>3</v>
      </c>
      <c r="L21" s="45">
        <v>12</v>
      </c>
      <c r="M21" s="174">
        <v>4</v>
      </c>
      <c r="N21" s="174">
        <v>6</v>
      </c>
      <c r="O21" s="181"/>
      <c r="P21" s="181"/>
      <c r="Q21" s="180"/>
      <c r="R21" s="180"/>
      <c r="S21" s="180"/>
      <c r="T21" s="180"/>
      <c r="U21" s="180"/>
      <c r="V21" s="180"/>
      <c r="W21" s="180"/>
      <c r="X21" s="180"/>
      <c r="Y21" s="18">
        <v>3</v>
      </c>
      <c r="Z21" s="18">
        <v>1</v>
      </c>
      <c r="AA21" s="18">
        <v>2</v>
      </c>
      <c r="AB21" s="1">
        <f>I21+K21+M21</f>
        <v>19</v>
      </c>
      <c r="AC21" s="23">
        <f>AB21/Y21</f>
        <v>6.333333333333333</v>
      </c>
      <c r="AD21" s="1">
        <f>J21+L21+N21</f>
        <v>19</v>
      </c>
      <c r="AE21" s="23">
        <f>AD21/Y21</f>
        <v>6.333333333333333</v>
      </c>
      <c r="AF21" s="18">
        <f>AB21/AD21</f>
        <v>1</v>
      </c>
      <c r="AG21" s="18"/>
    </row>
    <row r="22" spans="1:33" x14ac:dyDescent="0.25">
      <c r="A22" s="1" t="s">
        <v>36</v>
      </c>
      <c r="B22" s="15">
        <v>14</v>
      </c>
      <c r="C22" s="15" t="s">
        <v>147</v>
      </c>
      <c r="D22" s="15">
        <v>17</v>
      </c>
      <c r="E22" s="15" t="s">
        <v>57</v>
      </c>
      <c r="F22" s="15">
        <v>7</v>
      </c>
      <c r="G22" s="1"/>
      <c r="H22" s="58" t="s">
        <v>227</v>
      </c>
      <c r="I22" s="174">
        <v>2</v>
      </c>
      <c r="J22" s="45">
        <v>3</v>
      </c>
      <c r="K22" s="176">
        <v>12</v>
      </c>
      <c r="L22" s="43">
        <v>2</v>
      </c>
      <c r="M22" s="174">
        <v>2</v>
      </c>
      <c r="N22" s="174">
        <v>3</v>
      </c>
      <c r="O22" s="178"/>
      <c r="P22" s="178"/>
      <c r="Q22" s="180"/>
      <c r="R22" s="180"/>
      <c r="S22" s="180"/>
      <c r="T22" s="180"/>
      <c r="U22" s="180"/>
      <c r="V22" s="180"/>
      <c r="W22" s="180"/>
      <c r="X22" s="180"/>
      <c r="Y22" s="18">
        <v>3</v>
      </c>
      <c r="Z22" s="18">
        <v>1</v>
      </c>
      <c r="AA22" s="18">
        <v>2</v>
      </c>
      <c r="AB22" s="1">
        <f>I22+K22+M22</f>
        <v>16</v>
      </c>
      <c r="AC22" s="23">
        <f>AB22/Y22</f>
        <v>5.333333333333333</v>
      </c>
      <c r="AD22" s="1">
        <f>J22+L22+N22</f>
        <v>8</v>
      </c>
      <c r="AE22" s="23">
        <f>AD22/Y22</f>
        <v>2.6666666666666665</v>
      </c>
      <c r="AF22" s="18">
        <v>2</v>
      </c>
      <c r="AG22" s="18"/>
    </row>
    <row r="23" spans="1:33" x14ac:dyDescent="0.25">
      <c r="A23" s="1" t="s">
        <v>151</v>
      </c>
      <c r="B23" s="15">
        <v>15</v>
      </c>
      <c r="C23" s="15" t="s">
        <v>150</v>
      </c>
      <c r="D23" s="15">
        <v>1</v>
      </c>
      <c r="E23" s="15" t="s">
        <v>148</v>
      </c>
      <c r="F23" s="15">
        <v>2</v>
      </c>
      <c r="G23" s="1"/>
      <c r="H23" s="58" t="s">
        <v>235</v>
      </c>
      <c r="I23" s="176">
        <v>6</v>
      </c>
      <c r="J23" s="43">
        <v>5</v>
      </c>
      <c r="K23" s="174">
        <v>2</v>
      </c>
      <c r="L23" s="45">
        <v>3</v>
      </c>
      <c r="M23" s="174">
        <v>3</v>
      </c>
      <c r="N23" s="174">
        <v>4</v>
      </c>
      <c r="O23" s="180"/>
      <c r="P23" s="180"/>
      <c r="Q23" s="180"/>
      <c r="R23" s="180"/>
      <c r="S23" s="180"/>
      <c r="T23" s="180"/>
      <c r="U23" s="180"/>
      <c r="V23" s="180"/>
      <c r="W23" s="180"/>
      <c r="X23" s="180"/>
      <c r="Y23" s="18">
        <v>3</v>
      </c>
      <c r="Z23" s="18">
        <v>1</v>
      </c>
      <c r="AA23" s="18">
        <v>2</v>
      </c>
      <c r="AB23" s="1">
        <f>I23+K23+M23</f>
        <v>11</v>
      </c>
      <c r="AC23" s="23">
        <f>AB23/Y23</f>
        <v>3.6666666666666665</v>
      </c>
      <c r="AD23" s="1">
        <f>J23+L23+N23</f>
        <v>12</v>
      </c>
      <c r="AE23" s="1">
        <f>AD23/Y23</f>
        <v>4</v>
      </c>
      <c r="AF23" s="20">
        <f>AB23/AD23</f>
        <v>0.91666666666666663</v>
      </c>
      <c r="AG23" s="18"/>
    </row>
    <row r="24" spans="1:33" x14ac:dyDescent="0.25">
      <c r="A24" s="1" t="s">
        <v>17</v>
      </c>
      <c r="B24" s="15">
        <v>16</v>
      </c>
      <c r="C24" s="15" t="s">
        <v>146</v>
      </c>
      <c r="D24" s="15">
        <v>1</v>
      </c>
      <c r="E24" s="15" t="s">
        <v>81</v>
      </c>
      <c r="F24" s="15">
        <v>3</v>
      </c>
      <c r="G24" s="1"/>
      <c r="H24" s="58" t="s">
        <v>49</v>
      </c>
      <c r="I24" s="176">
        <v>6</v>
      </c>
      <c r="J24" s="43">
        <v>2</v>
      </c>
      <c r="K24" s="174">
        <v>4</v>
      </c>
      <c r="L24" s="45">
        <v>5</v>
      </c>
      <c r="M24" s="174">
        <v>3</v>
      </c>
      <c r="N24" s="174">
        <v>5</v>
      </c>
      <c r="O24" s="178"/>
      <c r="P24" s="178"/>
      <c r="Q24" s="180"/>
      <c r="R24" s="180"/>
      <c r="S24" s="180"/>
      <c r="T24" s="180"/>
      <c r="U24" s="180"/>
      <c r="V24" s="180"/>
      <c r="W24" s="180"/>
      <c r="X24" s="180"/>
      <c r="Y24" s="18">
        <v>3</v>
      </c>
      <c r="Z24" s="18">
        <v>1</v>
      </c>
      <c r="AA24" s="18">
        <v>2</v>
      </c>
      <c r="AB24" s="1">
        <f>I24+K24+M24</f>
        <v>13</v>
      </c>
      <c r="AC24" s="23">
        <f>AB24/Y24</f>
        <v>4.333333333333333</v>
      </c>
      <c r="AD24" s="1">
        <f>J24+L24+N24</f>
        <v>12</v>
      </c>
      <c r="AE24" s="1">
        <f>AD24/Y24</f>
        <v>4</v>
      </c>
      <c r="AF24" s="20">
        <f>AB24/AD24</f>
        <v>1.0833333333333333</v>
      </c>
      <c r="AG24" s="18"/>
    </row>
    <row r="25" spans="1:33" x14ac:dyDescent="0.25">
      <c r="A25" s="1"/>
      <c r="B25" s="15">
        <v>17</v>
      </c>
      <c r="C25" s="15" t="s">
        <v>198</v>
      </c>
      <c r="D25" s="15">
        <v>12</v>
      </c>
      <c r="E25" s="15" t="s">
        <v>108</v>
      </c>
      <c r="F25" s="15">
        <v>2</v>
      </c>
      <c r="G25" s="1"/>
      <c r="H25" s="58" t="s">
        <v>189</v>
      </c>
      <c r="I25" s="174">
        <v>2</v>
      </c>
      <c r="J25" s="45">
        <v>3</v>
      </c>
      <c r="K25" s="173" t="s">
        <v>308</v>
      </c>
      <c r="L25" s="49"/>
      <c r="M25" s="174">
        <v>0</v>
      </c>
      <c r="N25" s="174">
        <v>11</v>
      </c>
      <c r="O25" s="180"/>
      <c r="P25" s="180"/>
      <c r="Q25" s="180"/>
      <c r="R25" s="180"/>
      <c r="S25" s="180"/>
      <c r="T25" s="180"/>
      <c r="U25" s="180"/>
      <c r="V25" s="180"/>
      <c r="W25" s="180"/>
      <c r="X25" s="180"/>
      <c r="Y25" s="18">
        <v>2</v>
      </c>
      <c r="Z25" s="18">
        <v>0</v>
      </c>
      <c r="AA25" s="18">
        <v>2</v>
      </c>
      <c r="AB25" s="1">
        <v>2</v>
      </c>
      <c r="AC25" s="1">
        <f>AB25/Y25</f>
        <v>1</v>
      </c>
      <c r="AD25" s="1">
        <v>14</v>
      </c>
      <c r="AE25" s="1">
        <f>AD25/Y25</f>
        <v>7</v>
      </c>
      <c r="AF25" s="20">
        <f>AB25/AD25</f>
        <v>0.14285714285714285</v>
      </c>
      <c r="AG25" s="18"/>
    </row>
    <row r="26" spans="1:33" x14ac:dyDescent="0.25">
      <c r="A26" s="1"/>
      <c r="B26" s="15">
        <v>18</v>
      </c>
      <c r="C26" s="15" t="s">
        <v>52</v>
      </c>
      <c r="D26" s="15">
        <v>1</v>
      </c>
      <c r="E26" s="15" t="s">
        <v>318</v>
      </c>
      <c r="F26" s="15">
        <v>0</v>
      </c>
      <c r="G26" s="1"/>
      <c r="H26" s="58" t="s">
        <v>228</v>
      </c>
      <c r="I26" s="174">
        <v>0</v>
      </c>
      <c r="J26" s="45">
        <v>4</v>
      </c>
      <c r="K26" s="174">
        <v>5</v>
      </c>
      <c r="L26" s="174">
        <v>7</v>
      </c>
      <c r="M26" s="181"/>
      <c r="N26" s="181"/>
      <c r="O26" s="180"/>
      <c r="P26" s="180"/>
      <c r="Q26" s="180"/>
      <c r="R26" s="180"/>
      <c r="S26" s="180"/>
      <c r="T26" s="180"/>
      <c r="U26" s="180"/>
      <c r="V26" s="180"/>
      <c r="W26" s="180"/>
      <c r="X26" s="180"/>
      <c r="Y26" s="18">
        <v>2</v>
      </c>
      <c r="Z26" s="18">
        <v>0</v>
      </c>
      <c r="AA26" s="18">
        <v>2</v>
      </c>
      <c r="AB26" s="1">
        <f>I26+K26</f>
        <v>5</v>
      </c>
      <c r="AC26" s="1">
        <f>AB26/Y26</f>
        <v>2.5</v>
      </c>
      <c r="AD26" s="1">
        <v>11</v>
      </c>
      <c r="AE26" s="1">
        <f>AD26/Y26</f>
        <v>5.5</v>
      </c>
      <c r="AF26" s="20">
        <f>AB26/AD26</f>
        <v>0.45454545454545453</v>
      </c>
      <c r="AG26" s="18"/>
    </row>
    <row r="27" spans="1:33" x14ac:dyDescent="0.25">
      <c r="A27" s="1"/>
      <c r="B27" s="15">
        <v>19</v>
      </c>
      <c r="C27" s="15" t="s">
        <v>152</v>
      </c>
      <c r="D27" s="15">
        <v>5</v>
      </c>
      <c r="E27" s="15" t="s">
        <v>285</v>
      </c>
      <c r="F27" s="15">
        <v>7</v>
      </c>
      <c r="G27" s="1"/>
      <c r="H27" s="58" t="s">
        <v>57</v>
      </c>
      <c r="I27" s="174">
        <v>1</v>
      </c>
      <c r="J27" s="45">
        <v>12</v>
      </c>
      <c r="K27" s="174">
        <v>7</v>
      </c>
      <c r="L27" s="174">
        <v>17</v>
      </c>
      <c r="M27" s="181"/>
      <c r="N27" s="181"/>
      <c r="O27" s="180"/>
      <c r="P27" s="180"/>
      <c r="Q27" s="180"/>
      <c r="R27" s="180"/>
      <c r="S27" s="180"/>
      <c r="T27" s="180"/>
      <c r="U27" s="180"/>
      <c r="V27" s="180"/>
      <c r="W27" s="180"/>
      <c r="X27" s="180"/>
      <c r="Y27" s="18">
        <v>2</v>
      </c>
      <c r="Z27" s="18">
        <v>0</v>
      </c>
      <c r="AA27" s="18">
        <v>2</v>
      </c>
      <c r="AB27" s="1">
        <f>I27+K27</f>
        <v>8</v>
      </c>
      <c r="AC27" s="1">
        <f>AB27/Y27</f>
        <v>4</v>
      </c>
      <c r="AD27" s="1">
        <v>29</v>
      </c>
      <c r="AE27" s="1">
        <f>AD27/Y27</f>
        <v>14.5</v>
      </c>
      <c r="AF27" s="20">
        <f>AB27/AD27</f>
        <v>0.27586206896551724</v>
      </c>
      <c r="AG27" s="18"/>
    </row>
    <row r="28" spans="1:33" x14ac:dyDescent="0.25">
      <c r="A28" s="1"/>
      <c r="B28" s="15">
        <v>20</v>
      </c>
      <c r="C28" s="15" t="s">
        <v>166</v>
      </c>
      <c r="D28" s="15">
        <v>12</v>
      </c>
      <c r="E28" s="15" t="s">
        <v>209</v>
      </c>
      <c r="F28" s="15">
        <v>3</v>
      </c>
      <c r="G28" s="1"/>
      <c r="H28" s="58" t="s">
        <v>233</v>
      </c>
      <c r="I28" s="174">
        <v>2</v>
      </c>
      <c r="J28" s="45">
        <v>10</v>
      </c>
      <c r="K28" s="174">
        <v>1</v>
      </c>
      <c r="L28" s="174">
        <v>2</v>
      </c>
      <c r="M28" s="181"/>
      <c r="N28" s="181"/>
      <c r="O28" s="180"/>
      <c r="P28" s="180"/>
      <c r="Q28" s="180"/>
      <c r="R28" s="180"/>
      <c r="S28" s="180"/>
      <c r="T28" s="180"/>
      <c r="U28" s="180"/>
      <c r="V28" s="180"/>
      <c r="W28" s="180"/>
      <c r="X28" s="180"/>
      <c r="Y28" s="18">
        <v>2</v>
      </c>
      <c r="Z28" s="18">
        <v>0</v>
      </c>
      <c r="AA28" s="18">
        <v>2</v>
      </c>
      <c r="AB28" s="1">
        <f>I28+K28</f>
        <v>3</v>
      </c>
      <c r="AC28" s="1">
        <f>AB28/Y28</f>
        <v>1.5</v>
      </c>
      <c r="AD28" s="1">
        <v>12</v>
      </c>
      <c r="AE28" s="1">
        <f>AD28/Y28</f>
        <v>6</v>
      </c>
      <c r="AF28" s="20">
        <f>AB28/AD28</f>
        <v>0.25</v>
      </c>
      <c r="AG28" s="18"/>
    </row>
    <row r="29" spans="1:33" x14ac:dyDescent="0.25">
      <c r="A29" s="1"/>
      <c r="B29" s="15">
        <v>21</v>
      </c>
      <c r="C29" s="15" t="s">
        <v>208</v>
      </c>
      <c r="D29" s="15">
        <v>5</v>
      </c>
      <c r="E29" s="15" t="s">
        <v>49</v>
      </c>
      <c r="F29" s="15">
        <v>4</v>
      </c>
      <c r="G29" s="1"/>
      <c r="H29" s="58" t="s">
        <v>318</v>
      </c>
      <c r="I29" s="174">
        <v>2</v>
      </c>
      <c r="J29" s="45">
        <v>3</v>
      </c>
      <c r="K29" s="174">
        <v>0</v>
      </c>
      <c r="L29" s="174">
        <v>1</v>
      </c>
      <c r="M29" s="181"/>
      <c r="N29" s="181"/>
      <c r="O29" s="180"/>
      <c r="P29" s="180"/>
      <c r="Q29" s="180"/>
      <c r="R29" s="180"/>
      <c r="S29" s="180"/>
      <c r="T29" s="180"/>
      <c r="U29" s="180"/>
      <c r="V29" s="180"/>
      <c r="W29" s="180"/>
      <c r="X29" s="180"/>
      <c r="Y29" s="18">
        <v>2</v>
      </c>
      <c r="Z29" s="18">
        <v>0</v>
      </c>
      <c r="AA29" s="18">
        <v>2</v>
      </c>
      <c r="AB29" s="1">
        <f>I29+K29</f>
        <v>2</v>
      </c>
      <c r="AC29" s="1">
        <f>AB29/Y29</f>
        <v>1</v>
      </c>
      <c r="AD29" s="1">
        <v>4</v>
      </c>
      <c r="AE29" s="1">
        <f>AD29/Y29</f>
        <v>2</v>
      </c>
      <c r="AF29" s="20">
        <f>AB29/AD29</f>
        <v>0.5</v>
      </c>
      <c r="AG29" s="18"/>
    </row>
    <row r="30" spans="1:33" x14ac:dyDescent="0.25">
      <c r="A30" s="1"/>
      <c r="B30" s="15">
        <v>22</v>
      </c>
      <c r="C30" s="15" t="s">
        <v>110</v>
      </c>
      <c r="D30" s="15">
        <v>8</v>
      </c>
      <c r="E30" s="15" t="s">
        <v>145</v>
      </c>
      <c r="F30" s="15">
        <v>7</v>
      </c>
      <c r="G30" s="1"/>
      <c r="H30" s="58" t="s">
        <v>234</v>
      </c>
      <c r="I30" s="174">
        <v>6</v>
      </c>
      <c r="J30" s="45">
        <v>7</v>
      </c>
      <c r="K30" s="174">
        <v>1</v>
      </c>
      <c r="L30" s="174">
        <v>3</v>
      </c>
      <c r="M30" s="181"/>
      <c r="N30" s="181"/>
      <c r="O30" s="180"/>
      <c r="P30" s="180"/>
      <c r="Q30" s="180"/>
      <c r="R30" s="180"/>
      <c r="S30" s="180"/>
      <c r="T30" s="180"/>
      <c r="U30" s="180"/>
      <c r="V30" s="180"/>
      <c r="W30" s="180"/>
      <c r="X30" s="180"/>
      <c r="Y30" s="18">
        <v>2</v>
      </c>
      <c r="Z30" s="18">
        <v>0</v>
      </c>
      <c r="AA30" s="18">
        <v>2</v>
      </c>
      <c r="AB30" s="1">
        <f>I30+K30</f>
        <v>7</v>
      </c>
      <c r="AC30" s="1">
        <f>AB30/Y30</f>
        <v>3.5</v>
      </c>
      <c r="AD30" s="1">
        <v>10</v>
      </c>
      <c r="AE30" s="1">
        <f>AD30/Y30</f>
        <v>5</v>
      </c>
      <c r="AF30" s="20">
        <f>AB30/AD30</f>
        <v>0.7</v>
      </c>
      <c r="AG30" s="18"/>
    </row>
    <row r="31" spans="1:33" x14ac:dyDescent="0.25">
      <c r="A31" s="1"/>
      <c r="B31" s="15">
        <v>23</v>
      </c>
      <c r="C31" s="15" t="s">
        <v>212</v>
      </c>
      <c r="D31" s="15">
        <v>5</v>
      </c>
      <c r="E31" s="15" t="s">
        <v>153</v>
      </c>
      <c r="F31" s="15">
        <v>0</v>
      </c>
      <c r="G31" s="1"/>
      <c r="H31" s="58" t="s">
        <v>108</v>
      </c>
      <c r="I31" s="174">
        <v>2</v>
      </c>
      <c r="J31" s="45">
        <v>7</v>
      </c>
      <c r="K31" s="174">
        <v>2</v>
      </c>
      <c r="L31" s="174">
        <v>12</v>
      </c>
      <c r="M31" s="181"/>
      <c r="N31" s="183"/>
      <c r="O31" s="180"/>
      <c r="P31" s="180"/>
      <c r="Q31" s="180"/>
      <c r="R31" s="180"/>
      <c r="S31" s="180"/>
      <c r="T31" s="180"/>
      <c r="U31" s="180"/>
      <c r="V31" s="180"/>
      <c r="W31" s="180"/>
      <c r="X31" s="180"/>
      <c r="Y31" s="18">
        <v>2</v>
      </c>
      <c r="Z31" s="18">
        <v>0</v>
      </c>
      <c r="AA31" s="18">
        <v>2</v>
      </c>
      <c r="AB31" s="1">
        <f>I31+K31</f>
        <v>4</v>
      </c>
      <c r="AC31" s="1">
        <f>AB31/Y31</f>
        <v>2</v>
      </c>
      <c r="AD31" s="1">
        <v>19</v>
      </c>
      <c r="AE31" s="1">
        <f>AD31/Y31</f>
        <v>9.5</v>
      </c>
      <c r="AF31" s="20">
        <f>AB31/AD31</f>
        <v>0.21052631578947367</v>
      </c>
      <c r="AG31" s="18"/>
    </row>
    <row r="32" spans="1:33" x14ac:dyDescent="0.25">
      <c r="A32" s="3"/>
      <c r="B32" s="15">
        <v>24</v>
      </c>
      <c r="C32" s="15" t="s">
        <v>235</v>
      </c>
      <c r="D32" s="15">
        <v>2</v>
      </c>
      <c r="E32" s="15" t="s">
        <v>23</v>
      </c>
      <c r="F32" s="15">
        <v>3</v>
      </c>
      <c r="G32" s="1"/>
      <c r="Y32" s="18"/>
      <c r="Z32" s="18"/>
      <c r="AA32" s="18"/>
      <c r="AB32" s="18"/>
      <c r="AC32" s="18"/>
      <c r="AD32" s="18"/>
      <c r="AE32" s="18"/>
      <c r="AF32" s="18"/>
      <c r="AG32" s="18"/>
    </row>
    <row r="33" spans="1:33" x14ac:dyDescent="0.25">
      <c r="A33" s="3"/>
      <c r="B33" s="15">
        <v>25</v>
      </c>
      <c r="C33" s="15" t="s">
        <v>100</v>
      </c>
      <c r="D33" s="15">
        <v>0</v>
      </c>
      <c r="E33" s="15" t="s">
        <v>236</v>
      </c>
      <c r="F33" s="15">
        <v>5</v>
      </c>
      <c r="G33" s="1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</row>
    <row r="34" spans="1:33" x14ac:dyDescent="0.25">
      <c r="A34" s="2"/>
      <c r="B34" s="1"/>
      <c r="C34" s="1"/>
      <c r="D34" s="1"/>
      <c r="E34" s="1"/>
      <c r="F34" s="1"/>
      <c r="G34" s="1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</row>
    <row r="35" spans="1:33" x14ac:dyDescent="0.25">
      <c r="B35" s="1"/>
      <c r="C35" s="1"/>
      <c r="D35" s="1"/>
      <c r="E35" s="1"/>
      <c r="F35" s="1"/>
      <c r="G35" s="1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</row>
    <row r="36" spans="1:33" x14ac:dyDescent="0.25">
      <c r="A36" s="3" t="s">
        <v>40</v>
      </c>
      <c r="B36" s="16" t="s">
        <v>3</v>
      </c>
      <c r="C36" s="16" t="s">
        <v>143</v>
      </c>
      <c r="D36" s="16"/>
      <c r="E36" s="16" t="s">
        <v>142</v>
      </c>
      <c r="F36" s="16"/>
      <c r="G36" s="33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8"/>
    </row>
    <row r="37" spans="1:33" x14ac:dyDescent="0.25">
      <c r="A37" s="2" t="s">
        <v>36</v>
      </c>
      <c r="B37" s="15">
        <v>26</v>
      </c>
      <c r="C37" s="15" t="s">
        <v>17</v>
      </c>
      <c r="D37" s="15">
        <v>0</v>
      </c>
      <c r="E37" s="15" t="s">
        <v>147</v>
      </c>
      <c r="F37" s="15">
        <v>11</v>
      </c>
      <c r="G37" s="1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</row>
    <row r="38" spans="1:33" x14ac:dyDescent="0.25">
      <c r="A38" s="1" t="s">
        <v>100</v>
      </c>
      <c r="B38" s="15">
        <v>27</v>
      </c>
      <c r="C38" s="15" t="s">
        <v>148</v>
      </c>
      <c r="D38" s="15">
        <v>4</v>
      </c>
      <c r="E38" s="15" t="s">
        <v>81</v>
      </c>
      <c r="F38" s="15">
        <v>3</v>
      </c>
      <c r="G38" s="1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</row>
    <row r="39" spans="1:33" x14ac:dyDescent="0.25">
      <c r="A39" s="1" t="s">
        <v>58</v>
      </c>
      <c r="B39" s="15">
        <v>28</v>
      </c>
      <c r="C39" s="15" t="s">
        <v>198</v>
      </c>
      <c r="D39" s="15">
        <v>2</v>
      </c>
      <c r="E39" s="15" t="s">
        <v>52</v>
      </c>
      <c r="F39" s="15">
        <v>3</v>
      </c>
      <c r="G39" s="1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</row>
    <row r="40" spans="1:33" x14ac:dyDescent="0.25">
      <c r="A40" s="1"/>
      <c r="B40" s="15">
        <v>29</v>
      </c>
      <c r="C40" s="15" t="s">
        <v>285</v>
      </c>
      <c r="D40" s="15">
        <v>6</v>
      </c>
      <c r="E40" s="15" t="s">
        <v>209</v>
      </c>
      <c r="F40" s="15">
        <v>4</v>
      </c>
      <c r="G40" s="1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</row>
    <row r="41" spans="1:33" x14ac:dyDescent="0.25">
      <c r="A41" s="1"/>
      <c r="B41" s="15">
        <v>30</v>
      </c>
      <c r="C41" s="15" t="s">
        <v>145</v>
      </c>
      <c r="D41" s="15">
        <v>5</v>
      </c>
      <c r="E41" s="15" t="s">
        <v>49</v>
      </c>
      <c r="F41" s="15">
        <v>3</v>
      </c>
      <c r="G41" s="1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</row>
    <row r="42" spans="1:33" x14ac:dyDescent="0.25">
      <c r="A42" s="1"/>
      <c r="B42" s="15">
        <v>31</v>
      </c>
      <c r="C42" s="15" t="s">
        <v>153</v>
      </c>
      <c r="D42" s="15">
        <v>4</v>
      </c>
      <c r="E42" s="15" t="s">
        <v>235</v>
      </c>
      <c r="F42" s="15">
        <v>3</v>
      </c>
      <c r="G42" s="1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</row>
    <row r="43" spans="1:33" x14ac:dyDescent="0.25">
      <c r="A43" s="1"/>
      <c r="B43" s="15">
        <v>32</v>
      </c>
      <c r="C43" s="15" t="s">
        <v>151</v>
      </c>
      <c r="D43" s="15">
        <v>9</v>
      </c>
      <c r="E43" s="15" t="s">
        <v>208</v>
      </c>
      <c r="F43" s="15">
        <v>12</v>
      </c>
      <c r="G43" s="1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</row>
    <row r="44" spans="1:33" x14ac:dyDescent="0.25">
      <c r="A44" s="1"/>
      <c r="B44" s="15">
        <v>33</v>
      </c>
      <c r="C44" s="15" t="s">
        <v>110</v>
      </c>
      <c r="D44" s="15">
        <v>14</v>
      </c>
      <c r="E44" s="15" t="s">
        <v>212</v>
      </c>
      <c r="F44" s="15">
        <v>13</v>
      </c>
      <c r="G44" s="1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</row>
    <row r="45" spans="1:33" x14ac:dyDescent="0.25">
      <c r="A45" s="1"/>
      <c r="B45" s="15">
        <v>34</v>
      </c>
      <c r="C45" s="15" t="s">
        <v>23</v>
      </c>
      <c r="D45" s="15">
        <v>5</v>
      </c>
      <c r="E45" s="15" t="s">
        <v>210</v>
      </c>
      <c r="F45" s="15">
        <v>3</v>
      </c>
      <c r="G45" s="1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</row>
    <row r="46" spans="1:33" x14ac:dyDescent="0.25">
      <c r="A46" s="1"/>
      <c r="B46" s="1"/>
      <c r="C46" s="1"/>
      <c r="D46" s="1"/>
      <c r="E46" s="1"/>
      <c r="F46" s="1"/>
      <c r="G46" s="1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</row>
    <row r="47" spans="1:33" x14ac:dyDescent="0.25">
      <c r="A47" s="1"/>
      <c r="B47" s="1"/>
      <c r="C47" s="1"/>
      <c r="D47" s="1"/>
      <c r="E47" s="1"/>
      <c r="F47" s="1"/>
      <c r="G47" s="1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</row>
    <row r="48" spans="1:33" x14ac:dyDescent="0.25">
      <c r="A48" s="3" t="s">
        <v>42</v>
      </c>
      <c r="B48" s="16" t="s">
        <v>3</v>
      </c>
      <c r="C48" s="16" t="s">
        <v>143</v>
      </c>
      <c r="D48" s="16"/>
      <c r="E48" s="16" t="s">
        <v>142</v>
      </c>
      <c r="F48" s="16"/>
      <c r="G48" s="33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8"/>
    </row>
    <row r="49" spans="1:33" x14ac:dyDescent="0.25">
      <c r="A49" s="1"/>
      <c r="B49" s="15">
        <v>35</v>
      </c>
      <c r="C49" s="15" t="s">
        <v>147</v>
      </c>
      <c r="D49" s="15">
        <v>0</v>
      </c>
      <c r="E49" s="15" t="s">
        <v>148</v>
      </c>
      <c r="F49" s="15">
        <v>10</v>
      </c>
      <c r="G49" s="1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</row>
    <row r="50" spans="1:33" x14ac:dyDescent="0.25">
      <c r="A50" s="1"/>
      <c r="B50" s="15">
        <v>36</v>
      </c>
      <c r="C50" s="15" t="s">
        <v>52</v>
      </c>
      <c r="D50" s="15">
        <v>5</v>
      </c>
      <c r="E50" s="15" t="s">
        <v>285</v>
      </c>
      <c r="F50" s="15">
        <v>2</v>
      </c>
      <c r="G50" s="1"/>
      <c r="Y50" s="18"/>
      <c r="Z50" s="18"/>
      <c r="AA50" s="18"/>
      <c r="AB50" s="18"/>
      <c r="AC50" s="18"/>
      <c r="AD50" s="18"/>
      <c r="AE50" s="18"/>
      <c r="AF50" s="18"/>
      <c r="AG50" s="18"/>
    </row>
    <row r="51" spans="1:33" x14ac:dyDescent="0.25">
      <c r="A51" s="1"/>
      <c r="B51" s="15">
        <v>37</v>
      </c>
      <c r="C51" s="15" t="s">
        <v>145</v>
      </c>
      <c r="D51" s="15">
        <v>2</v>
      </c>
      <c r="E51" s="15" t="s">
        <v>153</v>
      </c>
      <c r="F51" s="15">
        <v>1</v>
      </c>
      <c r="G51" s="1"/>
      <c r="Y51" s="18"/>
      <c r="Z51" s="18"/>
      <c r="AA51" s="18"/>
      <c r="AB51" s="18"/>
      <c r="AC51" s="18"/>
      <c r="AD51" s="18"/>
      <c r="AE51" s="18"/>
      <c r="AF51" s="18"/>
      <c r="AG51" s="18"/>
    </row>
    <row r="52" spans="1:33" x14ac:dyDescent="0.25">
      <c r="A52" s="3"/>
      <c r="B52" s="15">
        <v>38</v>
      </c>
      <c r="C52" s="15" t="s">
        <v>100</v>
      </c>
      <c r="D52" s="15">
        <v>4</v>
      </c>
      <c r="E52" s="15" t="s">
        <v>151</v>
      </c>
      <c r="F52" s="15">
        <v>3</v>
      </c>
      <c r="G52" s="1"/>
      <c r="Y52" s="18"/>
      <c r="Z52" s="18"/>
      <c r="AA52" s="18"/>
      <c r="AB52" s="18"/>
      <c r="AC52" s="18"/>
      <c r="AD52" s="18"/>
      <c r="AE52" s="18"/>
      <c r="AF52" s="18"/>
      <c r="AG52" s="18"/>
    </row>
    <row r="53" spans="1:33" x14ac:dyDescent="0.25">
      <c r="A53" s="4"/>
      <c r="B53" s="15">
        <v>39</v>
      </c>
      <c r="C53" s="15" t="s">
        <v>212</v>
      </c>
      <c r="D53" s="15">
        <v>9</v>
      </c>
      <c r="E53" s="15" t="s">
        <v>210</v>
      </c>
      <c r="F53" s="15">
        <v>13</v>
      </c>
      <c r="G53" s="1"/>
      <c r="Y53" s="18"/>
      <c r="Z53" s="18"/>
      <c r="AA53" s="18"/>
      <c r="AB53" s="18"/>
      <c r="AC53" s="18"/>
      <c r="AD53" s="18"/>
      <c r="AE53" s="18"/>
      <c r="AF53" s="18"/>
      <c r="AG53" s="18"/>
    </row>
    <row r="54" spans="1:33" x14ac:dyDescent="0.25">
      <c r="A54" s="1"/>
      <c r="B54" s="15">
        <v>40</v>
      </c>
      <c r="C54" s="15" t="s">
        <v>166</v>
      </c>
      <c r="D54" s="15">
        <v>7</v>
      </c>
      <c r="E54" s="15" t="s">
        <v>208</v>
      </c>
      <c r="F54" s="15">
        <v>2</v>
      </c>
      <c r="G54" s="1"/>
      <c r="Y54" s="18"/>
      <c r="Z54" s="18"/>
      <c r="AA54" s="18"/>
      <c r="AB54" s="18"/>
      <c r="AC54" s="18"/>
      <c r="AD54" s="18"/>
      <c r="AE54" s="18"/>
      <c r="AF54" s="18"/>
      <c r="AG54" s="18"/>
    </row>
    <row r="55" spans="1:33" x14ac:dyDescent="0.25">
      <c r="A55" s="1"/>
      <c r="B55" s="15">
        <v>41</v>
      </c>
      <c r="C55" s="15" t="s">
        <v>110</v>
      </c>
      <c r="D55" s="15">
        <v>1</v>
      </c>
      <c r="E55" s="15" t="s">
        <v>23</v>
      </c>
      <c r="F55" s="15">
        <v>9</v>
      </c>
      <c r="G55" s="1"/>
      <c r="Y55" s="18"/>
      <c r="Z55" s="18"/>
      <c r="AA55" s="18"/>
      <c r="AB55" s="18"/>
      <c r="AC55" s="18"/>
      <c r="AD55" s="18"/>
      <c r="AE55" s="18"/>
      <c r="AF55" s="18"/>
      <c r="AG55" s="18"/>
    </row>
    <row r="56" spans="1:33" x14ac:dyDescent="0.25">
      <c r="A56" s="1"/>
      <c r="B56" s="1"/>
      <c r="C56" s="1"/>
      <c r="D56" s="1"/>
      <c r="E56" s="1"/>
      <c r="F56" s="1"/>
      <c r="G56" s="1"/>
      <c r="Y56" s="18"/>
      <c r="Z56" s="18"/>
      <c r="AA56" s="18"/>
      <c r="AB56" s="18"/>
      <c r="AC56" s="18"/>
      <c r="AD56" s="18"/>
      <c r="AE56" s="18"/>
      <c r="AF56" s="18"/>
      <c r="AG56" s="18"/>
    </row>
    <row r="57" spans="1:33" x14ac:dyDescent="0.25">
      <c r="A57" s="1"/>
      <c r="B57" s="1"/>
      <c r="C57" s="1"/>
      <c r="D57" s="1"/>
      <c r="E57" s="1"/>
      <c r="F57" s="1"/>
      <c r="G57" s="1"/>
      <c r="Y57" s="18"/>
      <c r="Z57" s="18"/>
      <c r="AA57" s="18"/>
      <c r="AB57" s="18"/>
      <c r="AC57" s="18"/>
      <c r="AD57" s="18"/>
      <c r="AE57" s="18"/>
      <c r="AF57" s="18"/>
      <c r="AG57" s="18"/>
    </row>
    <row r="58" spans="1:33" x14ac:dyDescent="0.25">
      <c r="A58" s="3" t="s">
        <v>45</v>
      </c>
      <c r="B58" s="16" t="s">
        <v>3</v>
      </c>
      <c r="C58" s="16" t="s">
        <v>143</v>
      </c>
      <c r="D58" s="16"/>
      <c r="E58" s="16" t="s">
        <v>142</v>
      </c>
      <c r="F58" s="16"/>
      <c r="G58" s="33"/>
      <c r="Y58" s="19"/>
      <c r="Z58" s="19"/>
      <c r="AA58" s="19"/>
      <c r="AB58" s="19"/>
      <c r="AC58" s="19"/>
      <c r="AD58" s="19"/>
      <c r="AE58" s="19"/>
      <c r="AF58" s="19"/>
      <c r="AG58" s="18"/>
    </row>
    <row r="59" spans="1:33" x14ac:dyDescent="0.25">
      <c r="A59" s="3" t="s">
        <v>36</v>
      </c>
      <c r="B59" s="15">
        <v>42</v>
      </c>
      <c r="C59" s="15" t="s">
        <v>148</v>
      </c>
      <c r="D59" s="15">
        <v>1</v>
      </c>
      <c r="E59" s="15" t="s">
        <v>145</v>
      </c>
      <c r="F59" s="15">
        <v>10</v>
      </c>
      <c r="G59" s="1"/>
      <c r="Y59" s="18"/>
      <c r="Z59" s="18"/>
      <c r="AA59" s="18"/>
      <c r="AB59" s="18"/>
      <c r="AC59" s="18"/>
      <c r="AD59" s="18"/>
      <c r="AE59" s="18"/>
      <c r="AF59" s="18"/>
      <c r="AG59" s="18"/>
    </row>
    <row r="60" spans="1:33" x14ac:dyDescent="0.25">
      <c r="A60" s="1" t="s">
        <v>52</v>
      </c>
      <c r="B60" s="15">
        <v>43</v>
      </c>
      <c r="C60" s="15" t="s">
        <v>100</v>
      </c>
      <c r="D60" s="15">
        <v>1</v>
      </c>
      <c r="E60" s="15" t="s">
        <v>210</v>
      </c>
      <c r="F60" s="15">
        <v>4</v>
      </c>
      <c r="G60" s="1"/>
      <c r="Y60" s="18"/>
      <c r="Z60" s="18"/>
      <c r="AA60" s="18"/>
      <c r="AB60" s="18"/>
      <c r="AC60" s="18"/>
      <c r="AD60" s="18"/>
      <c r="AE60" s="18"/>
      <c r="AF60" s="18"/>
      <c r="AG60" s="18"/>
    </row>
    <row r="61" spans="1:33" x14ac:dyDescent="0.25">
      <c r="A61" s="1"/>
      <c r="B61" s="15">
        <v>44</v>
      </c>
      <c r="C61" s="15" t="s">
        <v>208</v>
      </c>
      <c r="D61" s="15">
        <v>2</v>
      </c>
      <c r="E61" s="15" t="s">
        <v>110</v>
      </c>
      <c r="F61" s="15">
        <v>3</v>
      </c>
      <c r="G61" s="1"/>
      <c r="Y61" s="18"/>
      <c r="Z61" s="18"/>
      <c r="AA61" s="18"/>
      <c r="AB61" s="18"/>
      <c r="AC61" s="18"/>
      <c r="AD61" s="18"/>
      <c r="AE61" s="18"/>
      <c r="AF61" s="18"/>
      <c r="AG61" s="18"/>
    </row>
    <row r="62" spans="1:33" x14ac:dyDescent="0.25">
      <c r="A62" s="1"/>
      <c r="B62" s="15">
        <v>45</v>
      </c>
      <c r="C62" s="15" t="s">
        <v>166</v>
      </c>
      <c r="D62" s="15">
        <v>1</v>
      </c>
      <c r="E62" s="15" t="s">
        <v>23</v>
      </c>
      <c r="F62" s="15">
        <v>2</v>
      </c>
      <c r="G62" s="1"/>
      <c r="Y62" s="18"/>
      <c r="Z62" s="18"/>
      <c r="AA62" s="18"/>
      <c r="AB62" s="18"/>
      <c r="AC62" s="18"/>
      <c r="AD62" s="18"/>
      <c r="AE62" s="18"/>
      <c r="AF62" s="18"/>
      <c r="AG62" s="18"/>
    </row>
    <row r="63" spans="1:33" x14ac:dyDescent="0.25">
      <c r="A63" s="1"/>
      <c r="B63" s="1"/>
      <c r="C63" s="1"/>
      <c r="D63" s="1"/>
      <c r="E63" s="1"/>
      <c r="F63" s="1"/>
      <c r="G63" s="1"/>
      <c r="Y63" s="18"/>
      <c r="Z63" s="18"/>
      <c r="AA63" s="18"/>
      <c r="AB63" s="18"/>
      <c r="AC63" s="18"/>
      <c r="AD63" s="18"/>
      <c r="AE63" s="18"/>
      <c r="AF63" s="18"/>
      <c r="AG63" s="18"/>
    </row>
    <row r="64" spans="1:33" x14ac:dyDescent="0.25">
      <c r="B64" s="1"/>
      <c r="C64" s="1"/>
      <c r="D64" s="1"/>
      <c r="E64" s="1"/>
      <c r="F64" s="1"/>
      <c r="G64" s="1"/>
      <c r="Y64" s="18"/>
      <c r="Z64" s="18"/>
      <c r="AA64" s="18"/>
      <c r="AB64" s="18"/>
      <c r="AC64" s="18"/>
      <c r="AD64" s="18"/>
      <c r="AE64" s="18"/>
      <c r="AF64" s="18"/>
      <c r="AG64" s="18"/>
    </row>
    <row r="65" spans="1:33" x14ac:dyDescent="0.25">
      <c r="A65" s="3" t="s">
        <v>48</v>
      </c>
      <c r="B65" s="16" t="s">
        <v>3</v>
      </c>
      <c r="C65" s="16" t="s">
        <v>143</v>
      </c>
      <c r="D65" s="16"/>
      <c r="E65" s="16" t="s">
        <v>142</v>
      </c>
      <c r="F65" s="16"/>
      <c r="G65" s="33"/>
      <c r="Y65" s="19"/>
      <c r="Z65" s="19"/>
      <c r="AA65" s="19"/>
      <c r="AB65" s="19"/>
      <c r="AC65" s="19"/>
      <c r="AD65" s="19"/>
      <c r="AE65" s="19"/>
      <c r="AF65" s="19"/>
      <c r="AG65" s="18"/>
    </row>
    <row r="66" spans="1:33" x14ac:dyDescent="0.25">
      <c r="A66" s="1"/>
      <c r="B66" s="15">
        <v>46</v>
      </c>
      <c r="C66" s="15" t="s">
        <v>58</v>
      </c>
      <c r="D66" s="15">
        <v>7</v>
      </c>
      <c r="E66" s="15" t="s">
        <v>210</v>
      </c>
      <c r="F66" s="15">
        <v>3</v>
      </c>
      <c r="G66" s="1"/>
      <c r="AG66" s="18"/>
    </row>
    <row r="67" spans="1:33" x14ac:dyDescent="0.25">
      <c r="A67" s="1"/>
      <c r="B67" s="15">
        <v>47</v>
      </c>
      <c r="C67" s="15" t="s">
        <v>52</v>
      </c>
      <c r="D67" s="15">
        <v>1</v>
      </c>
      <c r="E67" s="15" t="s">
        <v>110</v>
      </c>
      <c r="F67" s="15">
        <v>4</v>
      </c>
      <c r="G67" s="1"/>
      <c r="AG67" s="18"/>
    </row>
    <row r="68" spans="1:33" x14ac:dyDescent="0.25">
      <c r="A68" s="1"/>
      <c r="B68" s="15">
        <v>48</v>
      </c>
      <c r="C68" s="15" t="s">
        <v>23</v>
      </c>
      <c r="D68" s="15">
        <v>8</v>
      </c>
      <c r="E68" s="15" t="s">
        <v>145</v>
      </c>
      <c r="F68" s="15">
        <v>0</v>
      </c>
      <c r="G68" s="1"/>
      <c r="AG68" s="18"/>
    </row>
    <row r="69" spans="1:33" x14ac:dyDescent="0.25">
      <c r="A69" s="1"/>
      <c r="B69" s="1"/>
      <c r="C69" s="1"/>
      <c r="D69" s="1"/>
      <c r="E69" s="1"/>
      <c r="F69" s="1"/>
      <c r="G69" s="1"/>
      <c r="AG69" s="18"/>
    </row>
    <row r="70" spans="1:33" x14ac:dyDescent="0.25">
      <c r="B70" s="1"/>
      <c r="C70" s="1"/>
      <c r="D70" s="1"/>
      <c r="E70" s="1"/>
      <c r="F70" s="1"/>
      <c r="G70" s="1"/>
      <c r="AG70" s="18"/>
    </row>
    <row r="71" spans="1:33" x14ac:dyDescent="0.25">
      <c r="A71" s="3" t="s">
        <v>53</v>
      </c>
      <c r="B71" s="16" t="s">
        <v>3</v>
      </c>
      <c r="C71" s="16" t="s">
        <v>143</v>
      </c>
      <c r="D71" s="16"/>
      <c r="E71" s="16" t="s">
        <v>142</v>
      </c>
      <c r="F71" s="16"/>
      <c r="G71" s="33"/>
      <c r="AG71" s="18"/>
    </row>
    <row r="72" spans="1:33" x14ac:dyDescent="0.25">
      <c r="A72" s="1" t="s">
        <v>36</v>
      </c>
      <c r="B72" s="15">
        <v>49</v>
      </c>
      <c r="C72" s="15" t="s">
        <v>58</v>
      </c>
      <c r="D72" s="15">
        <v>4</v>
      </c>
      <c r="E72" s="15" t="s">
        <v>110</v>
      </c>
      <c r="F72" s="15">
        <v>2</v>
      </c>
      <c r="G72" s="1"/>
      <c r="AG72" s="18"/>
    </row>
    <row r="73" spans="1:33" x14ac:dyDescent="0.25">
      <c r="A73" s="1" t="s">
        <v>0</v>
      </c>
      <c r="B73" s="1"/>
      <c r="C73" s="1"/>
      <c r="D73" s="1"/>
      <c r="E73" s="1"/>
      <c r="F73" s="1"/>
      <c r="G73" s="1"/>
      <c r="AG73" s="18"/>
    </row>
    <row r="74" spans="1:33" x14ac:dyDescent="0.25">
      <c r="A74" s="1"/>
      <c r="B74" s="1"/>
      <c r="C74" s="1"/>
      <c r="D74" s="1"/>
      <c r="E74" s="1"/>
      <c r="F74" s="1"/>
      <c r="G74" s="1"/>
      <c r="AG74" s="18"/>
    </row>
    <row r="75" spans="1:33" x14ac:dyDescent="0.25">
      <c r="A75" s="3" t="s">
        <v>112</v>
      </c>
      <c r="B75" s="16" t="s">
        <v>3</v>
      </c>
      <c r="C75" s="16" t="s">
        <v>143</v>
      </c>
      <c r="D75" s="16"/>
      <c r="E75" s="16" t="s">
        <v>142</v>
      </c>
      <c r="F75" s="16"/>
      <c r="G75" s="33"/>
      <c r="AG75" s="47"/>
    </row>
    <row r="76" spans="1:33" x14ac:dyDescent="0.25">
      <c r="A76" s="1"/>
      <c r="B76" s="15">
        <v>50</v>
      </c>
      <c r="C76" s="15" t="s">
        <v>58</v>
      </c>
      <c r="D76" s="15">
        <v>1</v>
      </c>
      <c r="E76" s="15" t="s">
        <v>23</v>
      </c>
      <c r="F76" s="15">
        <v>11</v>
      </c>
      <c r="G76" s="1"/>
      <c r="AG76" s="47"/>
    </row>
    <row r="77" spans="1:33" ht="16.5" customHeight="1" x14ac:dyDescent="0.3">
      <c r="B77" s="29"/>
    </row>
    <row r="78" spans="1:33" ht="18.75" x14ac:dyDescent="0.3">
      <c r="B78" s="29" t="s">
        <v>244</v>
      </c>
    </row>
  </sheetData>
  <sortState xmlns:xlrd2="http://schemas.microsoft.com/office/spreadsheetml/2017/richdata2" ref="H7:AH31">
    <sortCondition ref="AH7:AH31"/>
  </sortState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7695E8-C091-4F77-A99F-BD9F297A9BDE}">
  <dimension ref="A3:AF74"/>
  <sheetViews>
    <sheetView showGridLines="0" workbookViewId="0"/>
  </sheetViews>
  <sheetFormatPr defaultRowHeight="15" x14ac:dyDescent="0.25"/>
  <cols>
    <col min="1" max="1" width="19.140625" customWidth="1"/>
    <col min="3" max="3" width="27.85546875" customWidth="1"/>
    <col min="4" max="4" width="5.5703125" customWidth="1"/>
    <col min="5" max="5" width="27.85546875" customWidth="1"/>
    <col min="6" max="6" width="6.140625" customWidth="1"/>
    <col min="7" max="7" width="6.42578125" customWidth="1"/>
    <col min="8" max="8" width="21.140625" customWidth="1"/>
    <col min="9" max="24" width="3.7109375" customWidth="1"/>
    <col min="25" max="25" width="7.140625" bestFit="1" customWidth="1"/>
    <col min="26" max="26" width="5.28515625" bestFit="1" customWidth="1"/>
    <col min="27" max="27" width="4.7109375" bestFit="1" customWidth="1"/>
    <col min="28" max="28" width="3.140625" bestFit="1" customWidth="1"/>
    <col min="29" max="29" width="6.85546875" bestFit="1" customWidth="1"/>
    <col min="30" max="30" width="3.42578125" bestFit="1" customWidth="1"/>
    <col min="31" max="31" width="7.140625" bestFit="1" customWidth="1"/>
    <col min="32" max="32" width="8.140625" bestFit="1" customWidth="1"/>
  </cols>
  <sheetData>
    <row r="3" spans="1:32" ht="18.75" x14ac:dyDescent="0.3">
      <c r="A3" s="1"/>
      <c r="B3" s="1"/>
      <c r="C3" s="1"/>
      <c r="D3" s="10" t="s">
        <v>239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57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</row>
    <row r="6" spans="1:32" x14ac:dyDescent="0.25">
      <c r="A6" s="4"/>
      <c r="B6" s="15">
        <v>1</v>
      </c>
      <c r="C6" s="15" t="s">
        <v>28</v>
      </c>
      <c r="D6" s="15">
        <v>4</v>
      </c>
      <c r="E6" s="15" t="s">
        <v>15</v>
      </c>
      <c r="F6" s="15">
        <v>7</v>
      </c>
      <c r="G6" s="1"/>
      <c r="H6" s="58" t="s">
        <v>173</v>
      </c>
      <c r="I6" s="34">
        <v>3</v>
      </c>
      <c r="J6" s="34">
        <v>2</v>
      </c>
      <c r="K6" s="42">
        <v>2</v>
      </c>
      <c r="L6" s="34">
        <v>0</v>
      </c>
      <c r="M6" s="42">
        <v>6</v>
      </c>
      <c r="N6" s="34">
        <v>1</v>
      </c>
      <c r="O6" s="48" t="s">
        <v>308</v>
      </c>
      <c r="P6" s="48"/>
      <c r="Q6" s="42">
        <v>12</v>
      </c>
      <c r="R6" s="34">
        <v>0</v>
      </c>
      <c r="S6" s="42">
        <v>5</v>
      </c>
      <c r="T6" s="34">
        <v>1</v>
      </c>
      <c r="U6" s="42">
        <v>6</v>
      </c>
      <c r="V6" s="34">
        <v>0</v>
      </c>
      <c r="W6" s="42">
        <v>6</v>
      </c>
      <c r="X6" s="34">
        <v>5</v>
      </c>
      <c r="Y6" s="18">
        <v>7</v>
      </c>
      <c r="Z6" s="18">
        <v>7</v>
      </c>
      <c r="AA6" s="18">
        <v>0</v>
      </c>
      <c r="AB6" s="18">
        <f>I6+K6+M6+Q6+S6+U6+W6</f>
        <v>40</v>
      </c>
      <c r="AC6" s="20">
        <f t="shared" ref="AC6:AC14" si="0">AB6/Y6</f>
        <v>5.7142857142857144</v>
      </c>
      <c r="AD6" s="18">
        <f>J6+L6+N6+R6+T6+V6+X6</f>
        <v>9</v>
      </c>
      <c r="AE6" s="20">
        <f t="shared" ref="AE6:AE14" si="1">AD6/Y6</f>
        <v>1.2857142857142858</v>
      </c>
      <c r="AF6" s="18">
        <f>AB6-AD6</f>
        <v>31</v>
      </c>
    </row>
    <row r="7" spans="1:32" x14ac:dyDescent="0.25">
      <c r="A7" s="1"/>
      <c r="B7" s="15">
        <v>2</v>
      </c>
      <c r="C7" s="15" t="s">
        <v>23</v>
      </c>
      <c r="D7" s="15">
        <v>3</v>
      </c>
      <c r="E7" s="15" t="s">
        <v>240</v>
      </c>
      <c r="F7" s="15">
        <v>2</v>
      </c>
      <c r="G7" s="1"/>
      <c r="H7" s="58" t="s">
        <v>148</v>
      </c>
      <c r="I7" s="39">
        <v>5</v>
      </c>
      <c r="J7" s="39">
        <v>7</v>
      </c>
      <c r="K7" s="42">
        <v>12</v>
      </c>
      <c r="L7" s="34">
        <v>1</v>
      </c>
      <c r="M7" s="42">
        <v>17</v>
      </c>
      <c r="N7" s="34">
        <v>9</v>
      </c>
      <c r="O7" s="42">
        <v>9</v>
      </c>
      <c r="P7" s="34">
        <v>0</v>
      </c>
      <c r="Q7" s="42">
        <v>4</v>
      </c>
      <c r="R7" s="34">
        <v>2</v>
      </c>
      <c r="S7" s="56">
        <v>3</v>
      </c>
      <c r="T7" s="46">
        <v>0</v>
      </c>
      <c r="U7" s="48" t="s">
        <v>308</v>
      </c>
      <c r="V7" s="48"/>
      <c r="W7" s="44">
        <v>5</v>
      </c>
      <c r="X7" s="39">
        <v>6</v>
      </c>
      <c r="Y7" s="18">
        <v>7</v>
      </c>
      <c r="Z7" s="18">
        <v>5</v>
      </c>
      <c r="AA7" s="18">
        <v>2</v>
      </c>
      <c r="AB7" s="18">
        <f>I7+K7+M7+O7+Q7+S7+W7</f>
        <v>55</v>
      </c>
      <c r="AC7" s="20">
        <f t="shared" si="0"/>
        <v>7.8571428571428568</v>
      </c>
      <c r="AD7" s="18">
        <f>J7+L7+N7+P7+R7+T7+X7</f>
        <v>25</v>
      </c>
      <c r="AE7" s="20">
        <f t="shared" si="1"/>
        <v>3.5714285714285716</v>
      </c>
      <c r="AF7" s="18">
        <f t="shared" ref="AF7:AF12" si="2">AB7-AD7</f>
        <v>30</v>
      </c>
    </row>
    <row r="8" spans="1:32" x14ac:dyDescent="0.25">
      <c r="A8" s="1"/>
      <c r="B8" s="15">
        <v>3</v>
      </c>
      <c r="C8" s="15" t="s">
        <v>17</v>
      </c>
      <c r="D8" s="15">
        <v>0</v>
      </c>
      <c r="E8" s="15" t="s">
        <v>235</v>
      </c>
      <c r="F8" s="15">
        <v>6</v>
      </c>
      <c r="G8" s="1"/>
      <c r="H8" s="58" t="s">
        <v>237</v>
      </c>
      <c r="I8" s="34">
        <v>4</v>
      </c>
      <c r="J8" s="34">
        <v>1</v>
      </c>
      <c r="K8" s="44">
        <v>0</v>
      </c>
      <c r="L8" s="39">
        <v>3</v>
      </c>
      <c r="M8" s="42">
        <v>8</v>
      </c>
      <c r="N8" s="34">
        <v>6</v>
      </c>
      <c r="O8" s="42">
        <v>8</v>
      </c>
      <c r="P8" s="34">
        <v>5</v>
      </c>
      <c r="Q8" s="42">
        <v>10</v>
      </c>
      <c r="R8" s="34">
        <v>9</v>
      </c>
      <c r="S8" s="48" t="s">
        <v>308</v>
      </c>
      <c r="T8" s="48"/>
      <c r="U8" s="44">
        <v>0</v>
      </c>
      <c r="V8" s="39">
        <v>6</v>
      </c>
      <c r="W8" s="1"/>
      <c r="X8" s="1"/>
      <c r="Y8" s="18">
        <v>6</v>
      </c>
      <c r="Z8" s="18">
        <v>4</v>
      </c>
      <c r="AA8" s="18">
        <v>2</v>
      </c>
      <c r="AB8" s="18">
        <f>I8+K8+M8+O8+Q8+U8</f>
        <v>30</v>
      </c>
      <c r="AC8" s="18">
        <f t="shared" si="0"/>
        <v>5</v>
      </c>
      <c r="AD8" s="18">
        <f>J8+L8+N8+P8+R8+V8</f>
        <v>30</v>
      </c>
      <c r="AE8" s="18">
        <f t="shared" si="1"/>
        <v>5</v>
      </c>
      <c r="AF8" s="18">
        <f t="shared" si="2"/>
        <v>0</v>
      </c>
    </row>
    <row r="9" spans="1:32" x14ac:dyDescent="0.25">
      <c r="A9" s="1"/>
      <c r="B9" s="15">
        <v>4</v>
      </c>
      <c r="C9" s="15" t="s">
        <v>27</v>
      </c>
      <c r="D9" s="15">
        <v>1</v>
      </c>
      <c r="E9" s="15" t="s">
        <v>29</v>
      </c>
      <c r="F9" s="15">
        <v>4</v>
      </c>
      <c r="G9" s="1"/>
      <c r="H9" s="58" t="s">
        <v>212</v>
      </c>
      <c r="I9" s="34">
        <v>1</v>
      </c>
      <c r="J9" s="34">
        <v>0</v>
      </c>
      <c r="K9" s="42">
        <v>4</v>
      </c>
      <c r="L9" s="34">
        <v>3</v>
      </c>
      <c r="M9" s="42">
        <v>8</v>
      </c>
      <c r="N9" s="34">
        <v>1</v>
      </c>
      <c r="O9" s="42">
        <v>3</v>
      </c>
      <c r="P9" s="34">
        <v>0</v>
      </c>
      <c r="Q9" s="44">
        <v>0</v>
      </c>
      <c r="R9" s="39">
        <v>12</v>
      </c>
      <c r="S9" s="44">
        <v>0</v>
      </c>
      <c r="T9" s="39">
        <v>3</v>
      </c>
      <c r="U9" s="1"/>
      <c r="V9" s="1"/>
      <c r="W9" s="1"/>
      <c r="X9" s="1"/>
      <c r="Y9" s="18">
        <v>6</v>
      </c>
      <c r="Z9" s="18">
        <v>4</v>
      </c>
      <c r="AA9" s="18">
        <v>2</v>
      </c>
      <c r="AB9" s="18">
        <f>I9+K9+M9+O9+Q9+S9</f>
        <v>16</v>
      </c>
      <c r="AC9" s="20">
        <f t="shared" si="0"/>
        <v>2.6666666666666665</v>
      </c>
      <c r="AD9" s="18">
        <f>J9+L9+N9+P9+R9+T9</f>
        <v>19</v>
      </c>
      <c r="AE9" s="20">
        <f t="shared" si="1"/>
        <v>3.1666666666666665</v>
      </c>
      <c r="AF9" s="18">
        <f t="shared" si="2"/>
        <v>-3</v>
      </c>
    </row>
    <row r="10" spans="1:32" x14ac:dyDescent="0.25">
      <c r="A10" s="1"/>
      <c r="B10" s="15">
        <v>5</v>
      </c>
      <c r="C10" s="15" t="s">
        <v>30</v>
      </c>
      <c r="D10" s="15">
        <v>4</v>
      </c>
      <c r="E10" s="15" t="s">
        <v>14</v>
      </c>
      <c r="F10" s="15">
        <v>2</v>
      </c>
      <c r="G10" s="1"/>
      <c r="H10" s="58" t="s">
        <v>227</v>
      </c>
      <c r="I10" s="34">
        <v>4</v>
      </c>
      <c r="J10" s="34">
        <v>2</v>
      </c>
      <c r="K10" s="42">
        <v>6</v>
      </c>
      <c r="L10" s="34">
        <v>5</v>
      </c>
      <c r="M10" s="42">
        <v>4</v>
      </c>
      <c r="N10" s="34">
        <v>3</v>
      </c>
      <c r="O10" s="52">
        <v>0</v>
      </c>
      <c r="P10" s="41">
        <v>3</v>
      </c>
      <c r="Q10" s="42">
        <v>4</v>
      </c>
      <c r="R10" s="34">
        <v>3</v>
      </c>
      <c r="S10" s="44">
        <v>1</v>
      </c>
      <c r="T10" s="39">
        <v>5</v>
      </c>
      <c r="U10" s="1"/>
      <c r="V10" s="1"/>
      <c r="W10" s="1"/>
      <c r="X10" s="1"/>
      <c r="Y10" s="18">
        <v>6</v>
      </c>
      <c r="Z10" s="18">
        <v>4</v>
      </c>
      <c r="AA10" s="18">
        <v>2</v>
      </c>
      <c r="AB10" s="18">
        <f>I10+K10+M10+O10+Q10+S10</f>
        <v>19</v>
      </c>
      <c r="AC10" s="20">
        <f t="shared" si="0"/>
        <v>3.1666666666666665</v>
      </c>
      <c r="AD10" s="18">
        <f>J10+L10+N10+P10+R10+T10</f>
        <v>21</v>
      </c>
      <c r="AE10" s="18">
        <f t="shared" si="1"/>
        <v>3.5</v>
      </c>
      <c r="AF10" s="18">
        <f t="shared" si="2"/>
        <v>-2</v>
      </c>
    </row>
    <row r="11" spans="1:32" x14ac:dyDescent="0.25">
      <c r="A11" s="1"/>
      <c r="B11" s="15">
        <v>6</v>
      </c>
      <c r="C11" s="15" t="s">
        <v>24</v>
      </c>
      <c r="D11" s="15">
        <v>2</v>
      </c>
      <c r="E11" s="15" t="s">
        <v>18</v>
      </c>
      <c r="F11" s="15">
        <v>1</v>
      </c>
      <c r="G11" s="1"/>
      <c r="H11" s="58" t="s">
        <v>226</v>
      </c>
      <c r="I11" s="34">
        <v>9</v>
      </c>
      <c r="J11" s="34">
        <v>7</v>
      </c>
      <c r="K11" s="42">
        <v>5</v>
      </c>
      <c r="L11" s="34">
        <v>4</v>
      </c>
      <c r="M11" s="44">
        <v>3</v>
      </c>
      <c r="N11" s="39">
        <v>4</v>
      </c>
      <c r="O11" s="42">
        <v>5</v>
      </c>
      <c r="P11" s="34">
        <v>4</v>
      </c>
      <c r="Q11" s="44">
        <v>3</v>
      </c>
      <c r="R11" s="39">
        <v>4</v>
      </c>
      <c r="S11" s="33"/>
      <c r="T11" s="33"/>
      <c r="U11" s="33"/>
      <c r="V11" s="33"/>
      <c r="W11" s="33"/>
      <c r="X11" s="33"/>
      <c r="Y11" s="18">
        <v>5</v>
      </c>
      <c r="Z11" s="18">
        <v>3</v>
      </c>
      <c r="AA11" s="18">
        <v>2</v>
      </c>
      <c r="AB11" s="18">
        <f>I11+K11+M11+O11+Q11</f>
        <v>25</v>
      </c>
      <c r="AC11" s="18">
        <f t="shared" si="0"/>
        <v>5</v>
      </c>
      <c r="AD11" s="18">
        <f>J11+L11+N11+P11+R11</f>
        <v>23</v>
      </c>
      <c r="AE11" s="18">
        <f t="shared" si="1"/>
        <v>4.5999999999999996</v>
      </c>
      <c r="AF11" s="18">
        <f t="shared" si="2"/>
        <v>2</v>
      </c>
    </row>
    <row r="12" spans="1:32" x14ac:dyDescent="0.25">
      <c r="A12" s="1"/>
      <c r="B12" s="15">
        <v>7</v>
      </c>
      <c r="C12" s="15" t="s">
        <v>219</v>
      </c>
      <c r="D12" s="15">
        <v>1</v>
      </c>
      <c r="E12" s="15" t="s">
        <v>20</v>
      </c>
      <c r="F12" s="15">
        <v>0</v>
      </c>
      <c r="G12" s="1"/>
      <c r="H12" s="58" t="s">
        <v>235</v>
      </c>
      <c r="I12" s="34">
        <v>6</v>
      </c>
      <c r="J12" s="34">
        <v>0</v>
      </c>
      <c r="K12" s="42">
        <v>3</v>
      </c>
      <c r="L12" s="34">
        <v>0</v>
      </c>
      <c r="M12" s="44">
        <v>1</v>
      </c>
      <c r="N12" s="39">
        <v>6</v>
      </c>
      <c r="O12" s="42">
        <v>11</v>
      </c>
      <c r="P12" s="34">
        <v>1</v>
      </c>
      <c r="Q12" s="52">
        <v>9</v>
      </c>
      <c r="R12" s="41">
        <v>10</v>
      </c>
      <c r="S12" s="1"/>
      <c r="T12" s="1"/>
      <c r="U12" s="1"/>
      <c r="V12" s="1"/>
      <c r="W12" s="1"/>
      <c r="X12" s="1"/>
      <c r="Y12" s="18">
        <v>5</v>
      </c>
      <c r="Z12" s="18">
        <v>3</v>
      </c>
      <c r="AA12" s="18">
        <v>2</v>
      </c>
      <c r="AB12" s="18">
        <f>I12+K12+M12+O12+Q12</f>
        <v>30</v>
      </c>
      <c r="AC12" s="18">
        <f t="shared" si="0"/>
        <v>6</v>
      </c>
      <c r="AD12" s="18">
        <f>J12+L12+N12+P12+R12</f>
        <v>17</v>
      </c>
      <c r="AE12" s="18">
        <f t="shared" si="1"/>
        <v>3.4</v>
      </c>
      <c r="AF12" s="18">
        <f t="shared" si="2"/>
        <v>13</v>
      </c>
    </row>
    <row r="13" spans="1:32" x14ac:dyDescent="0.25">
      <c r="A13" s="1"/>
      <c r="B13" s="15">
        <v>8</v>
      </c>
      <c r="C13" s="15" t="s">
        <v>420</v>
      </c>
      <c r="D13" s="15">
        <v>1</v>
      </c>
      <c r="E13" s="15" t="s">
        <v>21</v>
      </c>
      <c r="F13" s="15">
        <v>0</v>
      </c>
      <c r="G13" s="1"/>
      <c r="H13" s="58" t="s">
        <v>189</v>
      </c>
      <c r="I13" s="39">
        <v>0</v>
      </c>
      <c r="J13" s="39">
        <v>6</v>
      </c>
      <c r="K13" s="42">
        <v>6</v>
      </c>
      <c r="L13" s="34">
        <v>2</v>
      </c>
      <c r="M13" s="42">
        <v>4</v>
      </c>
      <c r="N13" s="34">
        <v>0</v>
      </c>
      <c r="O13" s="48" t="s">
        <v>308</v>
      </c>
      <c r="P13" s="48"/>
      <c r="Q13" s="39">
        <v>2</v>
      </c>
      <c r="R13" s="39">
        <v>4</v>
      </c>
      <c r="S13" s="1"/>
      <c r="T13" s="1"/>
      <c r="U13" s="1"/>
      <c r="V13" s="1"/>
      <c r="W13" s="1"/>
      <c r="X13" s="1"/>
      <c r="Y13" s="18">
        <v>4</v>
      </c>
      <c r="Z13" s="18">
        <v>2</v>
      </c>
      <c r="AA13" s="18">
        <v>2</v>
      </c>
      <c r="AB13" s="18">
        <f>I13+K13+M13+Q13</f>
        <v>12</v>
      </c>
      <c r="AC13" s="18">
        <f t="shared" si="0"/>
        <v>3</v>
      </c>
      <c r="AD13" s="18">
        <f>J13+L13+N13+R13</f>
        <v>12</v>
      </c>
      <c r="AE13" s="18">
        <f t="shared" si="1"/>
        <v>3</v>
      </c>
      <c r="AF13" s="18">
        <f t="shared" ref="AF13:AF29" si="3">AB13-AD13</f>
        <v>0</v>
      </c>
    </row>
    <row r="14" spans="1:32" x14ac:dyDescent="0.25">
      <c r="A14" s="1"/>
      <c r="B14" s="15">
        <v>9</v>
      </c>
      <c r="C14" s="15" t="s">
        <v>90</v>
      </c>
      <c r="D14" s="15">
        <v>7</v>
      </c>
      <c r="E14" s="15" t="s">
        <v>241</v>
      </c>
      <c r="F14" s="15">
        <v>5</v>
      </c>
      <c r="G14" s="1"/>
      <c r="H14" s="58" t="s">
        <v>225</v>
      </c>
      <c r="I14" s="39">
        <v>1</v>
      </c>
      <c r="J14" s="39">
        <v>2</v>
      </c>
      <c r="K14" s="42">
        <v>3</v>
      </c>
      <c r="L14" s="34">
        <v>0</v>
      </c>
      <c r="M14" s="42">
        <v>9</v>
      </c>
      <c r="N14" s="34">
        <v>2</v>
      </c>
      <c r="O14" s="44">
        <v>0</v>
      </c>
      <c r="P14" s="39">
        <v>9</v>
      </c>
      <c r="Q14" s="1"/>
      <c r="R14" s="1"/>
      <c r="S14" s="1"/>
      <c r="T14" s="1"/>
      <c r="U14" s="1"/>
      <c r="V14" s="1"/>
      <c r="W14" s="1"/>
      <c r="X14" s="1"/>
      <c r="Y14" s="18">
        <v>4</v>
      </c>
      <c r="Z14" s="18">
        <v>2</v>
      </c>
      <c r="AA14" s="18">
        <v>2</v>
      </c>
      <c r="AB14" s="18">
        <f>I14+K14+M14+O14</f>
        <v>13</v>
      </c>
      <c r="AC14" s="20">
        <f t="shared" si="0"/>
        <v>3.25</v>
      </c>
      <c r="AD14" s="18">
        <f>J14+L14+N14+P14</f>
        <v>13</v>
      </c>
      <c r="AE14" s="20">
        <f t="shared" si="1"/>
        <v>3.25</v>
      </c>
      <c r="AF14" s="18">
        <f t="shared" si="3"/>
        <v>0</v>
      </c>
    </row>
    <row r="15" spans="1:32" x14ac:dyDescent="0.25">
      <c r="A15" s="1"/>
      <c r="B15" s="15">
        <v>10</v>
      </c>
      <c r="C15" s="15" t="s">
        <v>285</v>
      </c>
      <c r="D15" s="15">
        <v>7</v>
      </c>
      <c r="E15" s="15" t="s">
        <v>22</v>
      </c>
      <c r="F15" s="15">
        <v>9</v>
      </c>
      <c r="G15" s="1"/>
      <c r="H15" s="58" t="s">
        <v>49</v>
      </c>
      <c r="I15" s="34">
        <v>5</v>
      </c>
      <c r="J15" s="34">
        <v>4</v>
      </c>
      <c r="K15" s="44">
        <v>5</v>
      </c>
      <c r="L15" s="39">
        <v>6</v>
      </c>
      <c r="M15" s="42">
        <v>16</v>
      </c>
      <c r="N15" s="34">
        <v>6</v>
      </c>
      <c r="O15" s="52">
        <v>1</v>
      </c>
      <c r="P15" s="41">
        <v>11</v>
      </c>
      <c r="Q15" s="1"/>
      <c r="R15" s="1"/>
      <c r="S15" s="1"/>
      <c r="T15" s="1"/>
      <c r="U15" s="1"/>
      <c r="V15" s="1"/>
      <c r="W15" s="1"/>
      <c r="X15" s="1"/>
      <c r="Y15" s="18">
        <v>4</v>
      </c>
      <c r="Z15" s="18">
        <v>2</v>
      </c>
      <c r="AA15" s="18">
        <v>2</v>
      </c>
      <c r="AB15" s="18">
        <f>I15+K15+M15+O15</f>
        <v>27</v>
      </c>
      <c r="AC15" s="20">
        <f t="shared" ref="AC15:AC17" si="4">AB15/Y15</f>
        <v>6.75</v>
      </c>
      <c r="AD15" s="18">
        <f>J15+L15+N15+P15</f>
        <v>27</v>
      </c>
      <c r="AE15" s="20">
        <f t="shared" ref="AE15:AE17" si="5">AD15/Y15</f>
        <v>6.75</v>
      </c>
      <c r="AF15" s="18">
        <f t="shared" si="3"/>
        <v>0</v>
      </c>
    </row>
    <row r="16" spans="1:32" x14ac:dyDescent="0.25">
      <c r="A16" s="1"/>
      <c r="B16" s="15">
        <v>11</v>
      </c>
      <c r="C16" s="15" t="s">
        <v>31</v>
      </c>
      <c r="D16" s="15">
        <v>4</v>
      </c>
      <c r="E16" s="15" t="s">
        <v>215</v>
      </c>
      <c r="F16" s="15">
        <v>5</v>
      </c>
      <c r="G16" s="1"/>
      <c r="H16" s="58" t="s">
        <v>318</v>
      </c>
      <c r="I16" s="34">
        <v>1</v>
      </c>
      <c r="J16" s="34">
        <v>0</v>
      </c>
      <c r="K16" s="44">
        <v>3</v>
      </c>
      <c r="L16" s="39">
        <v>4</v>
      </c>
      <c r="M16" s="42">
        <v>12</v>
      </c>
      <c r="N16" s="34">
        <v>5</v>
      </c>
      <c r="O16" s="52">
        <v>5</v>
      </c>
      <c r="P16" s="41">
        <v>8</v>
      </c>
      <c r="Q16" s="1"/>
      <c r="R16" s="1"/>
      <c r="S16" s="33"/>
      <c r="T16" s="33"/>
      <c r="U16" s="33"/>
      <c r="V16" s="33"/>
      <c r="W16" s="33"/>
      <c r="X16" s="33"/>
      <c r="Y16" s="18">
        <v>4</v>
      </c>
      <c r="Z16" s="18">
        <v>2</v>
      </c>
      <c r="AA16" s="18">
        <v>2</v>
      </c>
      <c r="AB16" s="18">
        <f>I16+K16+M16+O16</f>
        <v>21</v>
      </c>
      <c r="AC16" s="20">
        <f t="shared" si="4"/>
        <v>5.25</v>
      </c>
      <c r="AD16" s="18">
        <f>J16+L16+N16+P16</f>
        <v>17</v>
      </c>
      <c r="AE16" s="20">
        <f t="shared" si="5"/>
        <v>4.25</v>
      </c>
      <c r="AF16" s="18">
        <f t="shared" si="3"/>
        <v>4</v>
      </c>
    </row>
    <row r="17" spans="1:32" x14ac:dyDescent="0.25">
      <c r="A17" s="1"/>
      <c r="B17" s="15">
        <v>12</v>
      </c>
      <c r="C17" s="15" t="s">
        <v>217</v>
      </c>
      <c r="D17" s="15">
        <v>4</v>
      </c>
      <c r="E17" s="15" t="s">
        <v>57</v>
      </c>
      <c r="F17" s="15">
        <v>2</v>
      </c>
      <c r="G17" s="1"/>
      <c r="H17" s="58" t="s">
        <v>234</v>
      </c>
      <c r="I17" s="34">
        <v>4</v>
      </c>
      <c r="J17" s="34">
        <v>2</v>
      </c>
      <c r="K17" s="42">
        <v>4</v>
      </c>
      <c r="L17" s="34">
        <v>3</v>
      </c>
      <c r="M17" s="44">
        <v>1</v>
      </c>
      <c r="N17" s="39">
        <v>8</v>
      </c>
      <c r="O17" s="52">
        <v>1</v>
      </c>
      <c r="P17" s="41">
        <v>11</v>
      </c>
      <c r="Q17" s="1"/>
      <c r="R17" s="1"/>
      <c r="S17" s="1"/>
      <c r="T17" s="1"/>
      <c r="U17" s="1"/>
      <c r="V17" s="1"/>
      <c r="W17" s="1"/>
      <c r="X17" s="1"/>
      <c r="Y17" s="18">
        <v>4</v>
      </c>
      <c r="Z17" s="18">
        <v>2</v>
      </c>
      <c r="AA17" s="18">
        <v>2</v>
      </c>
      <c r="AB17" s="18">
        <f>I17+K17+M17+O17</f>
        <v>10</v>
      </c>
      <c r="AC17" s="18">
        <f t="shared" si="4"/>
        <v>2.5</v>
      </c>
      <c r="AD17" s="18">
        <f>J17+L17+N17+P17</f>
        <v>24</v>
      </c>
      <c r="AE17" s="18">
        <f t="shared" si="5"/>
        <v>6</v>
      </c>
      <c r="AF17" s="18">
        <f t="shared" si="3"/>
        <v>-14</v>
      </c>
    </row>
    <row r="18" spans="1:32" x14ac:dyDescent="0.25">
      <c r="A18" s="1"/>
      <c r="B18" s="1"/>
      <c r="C18" s="1"/>
      <c r="D18" s="1"/>
      <c r="E18" s="1"/>
      <c r="F18" s="1"/>
      <c r="G18" s="1"/>
      <c r="H18" s="58" t="s">
        <v>231</v>
      </c>
      <c r="I18" s="34">
        <v>2</v>
      </c>
      <c r="J18" s="34">
        <v>1</v>
      </c>
      <c r="K18" s="44">
        <v>3</v>
      </c>
      <c r="L18" s="39">
        <v>4</v>
      </c>
      <c r="M18" s="44">
        <v>5</v>
      </c>
      <c r="N18" s="39">
        <v>12</v>
      </c>
      <c r="O18" s="1"/>
      <c r="P18" s="1"/>
      <c r="Q18" s="1"/>
      <c r="R18" s="1"/>
      <c r="Y18" s="18">
        <v>3</v>
      </c>
      <c r="Z18" s="18">
        <v>1</v>
      </c>
      <c r="AA18" s="18">
        <v>2</v>
      </c>
      <c r="AB18" s="18">
        <f t="shared" ref="AB18:AB23" si="6">I18+K18+M18</f>
        <v>10</v>
      </c>
      <c r="AC18" s="20">
        <f>AB18/Y18</f>
        <v>3.3333333333333335</v>
      </c>
      <c r="AD18" s="18">
        <f t="shared" ref="AD18:AD23" si="7">J18+L18+N18</f>
        <v>17</v>
      </c>
      <c r="AE18" s="20">
        <f>AD18/Y18</f>
        <v>5.666666666666667</v>
      </c>
      <c r="AF18" s="18">
        <f t="shared" si="3"/>
        <v>-7</v>
      </c>
    </row>
    <row r="19" spans="1:32" x14ac:dyDescent="0.25">
      <c r="A19" s="3"/>
      <c r="B19" s="1"/>
      <c r="C19" s="1"/>
      <c r="D19" s="1"/>
      <c r="E19" s="1"/>
      <c r="F19" s="1"/>
      <c r="G19" s="1"/>
      <c r="H19" s="58" t="s">
        <v>58</v>
      </c>
      <c r="I19" s="34">
        <v>7</v>
      </c>
      <c r="J19" s="34">
        <v>5</v>
      </c>
      <c r="K19" s="44">
        <v>4</v>
      </c>
      <c r="L19" s="39">
        <v>5</v>
      </c>
      <c r="M19" s="44">
        <v>6</v>
      </c>
      <c r="N19" s="39">
        <v>16</v>
      </c>
      <c r="O19" s="1"/>
      <c r="P19" s="1"/>
      <c r="Q19" s="1"/>
      <c r="R19" s="1"/>
      <c r="Y19" s="18">
        <v>3</v>
      </c>
      <c r="Z19" s="18">
        <v>1</v>
      </c>
      <c r="AA19" s="18">
        <v>2</v>
      </c>
      <c r="AB19" s="18">
        <f t="shared" si="6"/>
        <v>17</v>
      </c>
      <c r="AC19" s="20">
        <f t="shared" ref="AC19:AC23" si="8">AB19/Y19</f>
        <v>5.666666666666667</v>
      </c>
      <c r="AD19" s="18">
        <f t="shared" si="7"/>
        <v>26</v>
      </c>
      <c r="AE19" s="20">
        <f t="shared" ref="AE19:AE23" si="9">AD19/Y19</f>
        <v>8.6666666666666661</v>
      </c>
      <c r="AF19" s="18">
        <f t="shared" si="3"/>
        <v>-9</v>
      </c>
    </row>
    <row r="20" spans="1:32" x14ac:dyDescent="0.25">
      <c r="A20" s="3" t="s">
        <v>35</v>
      </c>
      <c r="B20" s="16" t="s">
        <v>3</v>
      </c>
      <c r="C20" s="16" t="s">
        <v>143</v>
      </c>
      <c r="D20" s="16"/>
      <c r="E20" s="16" t="s">
        <v>142</v>
      </c>
      <c r="F20" s="16"/>
      <c r="G20" s="1"/>
      <c r="H20" s="58" t="s">
        <v>250</v>
      </c>
      <c r="I20" s="39">
        <v>2</v>
      </c>
      <c r="J20" s="39">
        <v>3</v>
      </c>
      <c r="K20" s="42">
        <v>5</v>
      </c>
      <c r="L20" s="34">
        <v>1</v>
      </c>
      <c r="M20" s="44">
        <v>0</v>
      </c>
      <c r="N20" s="39">
        <v>4</v>
      </c>
      <c r="O20" s="33"/>
      <c r="P20" s="33"/>
      <c r="Q20" s="1"/>
      <c r="R20" s="1"/>
      <c r="Y20" s="18">
        <v>3</v>
      </c>
      <c r="Z20" s="18">
        <v>1</v>
      </c>
      <c r="AA20" s="18">
        <v>2</v>
      </c>
      <c r="AB20" s="18">
        <f t="shared" si="6"/>
        <v>7</v>
      </c>
      <c r="AC20" s="20">
        <f t="shared" si="8"/>
        <v>2.3333333333333335</v>
      </c>
      <c r="AD20" s="18">
        <f t="shared" si="7"/>
        <v>8</v>
      </c>
      <c r="AE20" s="20">
        <f t="shared" si="9"/>
        <v>2.6666666666666665</v>
      </c>
      <c r="AF20" s="18">
        <f t="shared" si="3"/>
        <v>-1</v>
      </c>
    </row>
    <row r="21" spans="1:32" x14ac:dyDescent="0.25">
      <c r="A21" s="1"/>
      <c r="B21" s="15">
        <v>12</v>
      </c>
      <c r="C21" s="15" t="s">
        <v>152</v>
      </c>
      <c r="D21" s="15">
        <v>1</v>
      </c>
      <c r="E21" s="15" t="s">
        <v>208</v>
      </c>
      <c r="F21" s="15">
        <v>5</v>
      </c>
      <c r="G21" s="1"/>
      <c r="H21" s="58" t="s">
        <v>229</v>
      </c>
      <c r="I21" s="39">
        <v>0</v>
      </c>
      <c r="J21" s="39">
        <v>1</v>
      </c>
      <c r="K21" s="42">
        <v>4</v>
      </c>
      <c r="L21" s="34">
        <v>3</v>
      </c>
      <c r="M21" s="44">
        <v>2</v>
      </c>
      <c r="N21" s="39">
        <v>9</v>
      </c>
      <c r="O21" s="1"/>
      <c r="P21" s="1"/>
      <c r="Q21" s="33"/>
      <c r="R21" s="33"/>
      <c r="Y21" s="18">
        <v>3</v>
      </c>
      <c r="Z21" s="18">
        <v>1</v>
      </c>
      <c r="AA21" s="18">
        <v>2</v>
      </c>
      <c r="AB21" s="18">
        <f t="shared" si="6"/>
        <v>6</v>
      </c>
      <c r="AC21" s="18">
        <f t="shared" si="8"/>
        <v>2</v>
      </c>
      <c r="AD21" s="18">
        <f t="shared" si="7"/>
        <v>13</v>
      </c>
      <c r="AE21" s="20">
        <f t="shared" si="9"/>
        <v>4.333333333333333</v>
      </c>
      <c r="AF21" s="18">
        <f t="shared" si="3"/>
        <v>-7</v>
      </c>
    </row>
    <row r="22" spans="1:32" x14ac:dyDescent="0.25">
      <c r="A22" s="1"/>
      <c r="B22" s="15">
        <v>13</v>
      </c>
      <c r="C22" s="15" t="s">
        <v>17</v>
      </c>
      <c r="D22" s="15">
        <v>6</v>
      </c>
      <c r="E22" s="15" t="s">
        <v>151</v>
      </c>
      <c r="F22" s="15">
        <v>2</v>
      </c>
      <c r="G22" s="1"/>
      <c r="H22" s="58" t="s">
        <v>186</v>
      </c>
      <c r="I22" s="34">
        <v>7</v>
      </c>
      <c r="J22" s="34">
        <v>4</v>
      </c>
      <c r="K22" s="44">
        <v>0</v>
      </c>
      <c r="L22" s="39">
        <v>2</v>
      </c>
      <c r="M22" s="44">
        <v>6</v>
      </c>
      <c r="N22" s="39">
        <v>8</v>
      </c>
      <c r="O22" s="1"/>
      <c r="P22" s="1"/>
      <c r="Q22" s="1"/>
      <c r="R22" s="1"/>
      <c r="Y22" s="18">
        <v>3</v>
      </c>
      <c r="Z22" s="18">
        <v>1</v>
      </c>
      <c r="AA22" s="18">
        <v>2</v>
      </c>
      <c r="AB22" s="18">
        <f t="shared" si="6"/>
        <v>13</v>
      </c>
      <c r="AC22" s="20">
        <f t="shared" si="8"/>
        <v>4.333333333333333</v>
      </c>
      <c r="AD22" s="18">
        <f t="shared" si="7"/>
        <v>14</v>
      </c>
      <c r="AE22" s="20">
        <f t="shared" si="9"/>
        <v>4.666666666666667</v>
      </c>
      <c r="AF22" s="18">
        <f t="shared" si="3"/>
        <v>-1</v>
      </c>
    </row>
    <row r="23" spans="1:32" x14ac:dyDescent="0.25">
      <c r="A23" s="1"/>
      <c r="B23" s="15">
        <v>14</v>
      </c>
      <c r="C23" s="15" t="s">
        <v>51</v>
      </c>
      <c r="D23" s="15">
        <v>0</v>
      </c>
      <c r="E23" s="15" t="s">
        <v>147</v>
      </c>
      <c r="F23" s="15">
        <v>3</v>
      </c>
      <c r="G23" s="1"/>
      <c r="H23" s="58" t="s">
        <v>57</v>
      </c>
      <c r="I23" s="39">
        <v>2</v>
      </c>
      <c r="J23" s="39">
        <v>4</v>
      </c>
      <c r="K23" s="42">
        <v>9</v>
      </c>
      <c r="L23" s="34">
        <v>2</v>
      </c>
      <c r="M23" s="44">
        <v>9</v>
      </c>
      <c r="N23" s="39">
        <v>17</v>
      </c>
      <c r="O23" s="1"/>
      <c r="P23" s="1"/>
      <c r="Q23" s="1"/>
      <c r="R23" s="1"/>
      <c r="Y23" s="18">
        <v>3</v>
      </c>
      <c r="Z23" s="18">
        <v>1</v>
      </c>
      <c r="AA23" s="18">
        <v>2</v>
      </c>
      <c r="AB23" s="18">
        <f t="shared" si="6"/>
        <v>20</v>
      </c>
      <c r="AC23" s="20">
        <f t="shared" si="8"/>
        <v>6.666666666666667</v>
      </c>
      <c r="AD23" s="18">
        <f t="shared" si="7"/>
        <v>23</v>
      </c>
      <c r="AE23" s="20">
        <f t="shared" si="9"/>
        <v>7.666666666666667</v>
      </c>
      <c r="AF23" s="18">
        <f t="shared" si="3"/>
        <v>-3</v>
      </c>
    </row>
    <row r="24" spans="1:32" x14ac:dyDescent="0.25">
      <c r="A24" s="1"/>
      <c r="B24" s="15">
        <v>15</v>
      </c>
      <c r="C24" s="15" t="s">
        <v>100</v>
      </c>
      <c r="D24" s="15">
        <v>4</v>
      </c>
      <c r="E24" s="15" t="s">
        <v>150</v>
      </c>
      <c r="F24" s="15">
        <v>3</v>
      </c>
      <c r="G24" s="1"/>
      <c r="H24" s="58" t="s">
        <v>232</v>
      </c>
      <c r="I24" s="39">
        <v>4</v>
      </c>
      <c r="J24" s="39">
        <v>5</v>
      </c>
      <c r="K24" s="44">
        <v>2</v>
      </c>
      <c r="L24" s="39">
        <v>9</v>
      </c>
      <c r="M24" s="33"/>
      <c r="N24" s="33"/>
      <c r="O24" s="1"/>
      <c r="P24" s="1"/>
      <c r="Y24" s="18">
        <v>2</v>
      </c>
      <c r="Z24" s="18">
        <v>0</v>
      </c>
      <c r="AA24" s="18">
        <v>2</v>
      </c>
      <c r="AB24" s="18">
        <f t="shared" ref="AB24:AB29" si="10">I24+K24</f>
        <v>6</v>
      </c>
      <c r="AC24" s="18">
        <f>AB24/Y24</f>
        <v>3</v>
      </c>
      <c r="AD24" s="18">
        <f t="shared" ref="AD24:AD29" si="11">J24+L24</f>
        <v>14</v>
      </c>
      <c r="AE24" s="18">
        <f>AD24/Y24</f>
        <v>7</v>
      </c>
      <c r="AF24" s="18">
        <f t="shared" si="3"/>
        <v>-8</v>
      </c>
    </row>
    <row r="25" spans="1:32" x14ac:dyDescent="0.25">
      <c r="A25" s="1"/>
      <c r="B25" s="15">
        <v>16</v>
      </c>
      <c r="C25" s="15" t="s">
        <v>148</v>
      </c>
      <c r="D25" s="15">
        <v>12</v>
      </c>
      <c r="E25" s="15" t="s">
        <v>285</v>
      </c>
      <c r="F25" s="15">
        <v>1</v>
      </c>
      <c r="G25" s="1"/>
      <c r="H25" s="58" t="s">
        <v>285</v>
      </c>
      <c r="I25" s="39">
        <v>7</v>
      </c>
      <c r="J25" s="39">
        <v>9</v>
      </c>
      <c r="K25" s="44">
        <v>1</v>
      </c>
      <c r="L25" s="39">
        <v>12</v>
      </c>
      <c r="M25" s="1"/>
      <c r="N25" s="1"/>
      <c r="O25" s="33"/>
      <c r="P25" s="33"/>
      <c r="Y25" s="18">
        <v>2</v>
      </c>
      <c r="Z25" s="18">
        <v>0</v>
      </c>
      <c r="AA25" s="18">
        <v>2</v>
      </c>
      <c r="AB25" s="18">
        <f t="shared" si="10"/>
        <v>8</v>
      </c>
      <c r="AC25" s="18">
        <f t="shared" ref="AC25:AC29" si="12">AB25/Y25</f>
        <v>4</v>
      </c>
      <c r="AD25" s="18">
        <f t="shared" si="11"/>
        <v>21</v>
      </c>
      <c r="AE25" s="18">
        <f t="shared" ref="AE25:AE29" si="13">AD25/Y25</f>
        <v>10.5</v>
      </c>
      <c r="AF25" s="18">
        <f t="shared" si="3"/>
        <v>-13</v>
      </c>
    </row>
    <row r="26" spans="1:32" x14ac:dyDescent="0.25">
      <c r="A26" s="1"/>
      <c r="B26" s="15">
        <v>17</v>
      </c>
      <c r="C26" s="15" t="s">
        <v>52</v>
      </c>
      <c r="D26" s="15">
        <v>2</v>
      </c>
      <c r="E26" s="15" t="s">
        <v>57</v>
      </c>
      <c r="F26" s="15">
        <v>9</v>
      </c>
      <c r="G26" s="1"/>
      <c r="H26" s="58" t="s">
        <v>230</v>
      </c>
      <c r="I26" s="39">
        <v>1</v>
      </c>
      <c r="J26" s="39">
        <v>4</v>
      </c>
      <c r="K26" s="44">
        <v>2</v>
      </c>
      <c r="L26" s="39">
        <v>6</v>
      </c>
      <c r="M26" s="1"/>
      <c r="N26" s="1"/>
      <c r="O26" s="1"/>
      <c r="P26" s="1"/>
      <c r="Y26" s="18">
        <v>2</v>
      </c>
      <c r="Z26" s="18">
        <v>0</v>
      </c>
      <c r="AA26" s="18">
        <v>2</v>
      </c>
      <c r="AB26" s="18">
        <f t="shared" si="10"/>
        <v>3</v>
      </c>
      <c r="AC26" s="18">
        <f t="shared" si="12"/>
        <v>1.5</v>
      </c>
      <c r="AD26" s="18">
        <f t="shared" si="11"/>
        <v>10</v>
      </c>
      <c r="AE26" s="18">
        <f t="shared" si="13"/>
        <v>5</v>
      </c>
      <c r="AF26" s="18">
        <f t="shared" si="3"/>
        <v>-7</v>
      </c>
    </row>
    <row r="27" spans="1:32" x14ac:dyDescent="0.25">
      <c r="A27" s="1"/>
      <c r="B27" s="15">
        <v>18</v>
      </c>
      <c r="C27" s="15" t="s">
        <v>153</v>
      </c>
      <c r="D27" s="15">
        <v>0</v>
      </c>
      <c r="E27" s="15" t="s">
        <v>23</v>
      </c>
      <c r="F27" s="15">
        <v>2</v>
      </c>
      <c r="G27" s="1"/>
      <c r="H27" s="58" t="s">
        <v>228</v>
      </c>
      <c r="I27" s="39">
        <v>4</v>
      </c>
      <c r="J27" s="39">
        <v>7</v>
      </c>
      <c r="K27" s="44">
        <v>1</v>
      </c>
      <c r="L27" s="39">
        <v>5</v>
      </c>
      <c r="M27" s="1"/>
      <c r="N27" s="1"/>
      <c r="O27" s="1"/>
      <c r="P27" s="1"/>
      <c r="Y27" s="18">
        <v>2</v>
      </c>
      <c r="Z27" s="18">
        <v>0</v>
      </c>
      <c r="AA27" s="18">
        <v>2</v>
      </c>
      <c r="AB27" s="18">
        <f t="shared" si="10"/>
        <v>5</v>
      </c>
      <c r="AC27" s="18">
        <f t="shared" si="12"/>
        <v>2.5</v>
      </c>
      <c r="AD27" s="18">
        <f t="shared" si="11"/>
        <v>12</v>
      </c>
      <c r="AE27" s="18">
        <f t="shared" si="13"/>
        <v>6</v>
      </c>
      <c r="AF27" s="18">
        <f t="shared" si="3"/>
        <v>-7</v>
      </c>
    </row>
    <row r="28" spans="1:32" x14ac:dyDescent="0.25">
      <c r="A28" s="1"/>
      <c r="B28" s="15">
        <v>19</v>
      </c>
      <c r="C28" s="15" t="s">
        <v>235</v>
      </c>
      <c r="D28" s="15">
        <v>3</v>
      </c>
      <c r="E28" s="15" t="s">
        <v>145</v>
      </c>
      <c r="F28" s="15">
        <v>0</v>
      </c>
      <c r="G28" s="1"/>
      <c r="H28" s="58" t="s">
        <v>233</v>
      </c>
      <c r="I28" s="39">
        <v>0</v>
      </c>
      <c r="J28" s="39">
        <v>1</v>
      </c>
      <c r="K28" s="44">
        <v>3</v>
      </c>
      <c r="L28" s="39">
        <v>4</v>
      </c>
      <c r="M28" s="1"/>
      <c r="N28" s="1"/>
      <c r="O28" s="1"/>
      <c r="P28" s="1"/>
      <c r="Y28" s="18">
        <v>2</v>
      </c>
      <c r="Z28" s="18">
        <v>0</v>
      </c>
      <c r="AA28" s="18">
        <v>2</v>
      </c>
      <c r="AB28" s="18">
        <f t="shared" si="10"/>
        <v>3</v>
      </c>
      <c r="AC28" s="18">
        <f t="shared" si="12"/>
        <v>1.5</v>
      </c>
      <c r="AD28" s="18">
        <f t="shared" si="11"/>
        <v>5</v>
      </c>
      <c r="AE28" s="18">
        <f t="shared" si="13"/>
        <v>2.5</v>
      </c>
      <c r="AF28" s="18">
        <f t="shared" si="3"/>
        <v>-2</v>
      </c>
    </row>
    <row r="29" spans="1:32" x14ac:dyDescent="0.25">
      <c r="A29" s="1"/>
      <c r="B29" s="15">
        <v>20</v>
      </c>
      <c r="C29" s="15" t="s">
        <v>146</v>
      </c>
      <c r="D29" s="15">
        <v>4</v>
      </c>
      <c r="E29" s="15" t="s">
        <v>110</v>
      </c>
      <c r="F29" s="15">
        <v>3</v>
      </c>
      <c r="G29" s="1"/>
      <c r="H29" s="58" t="s">
        <v>51</v>
      </c>
      <c r="I29" s="39">
        <v>2</v>
      </c>
      <c r="J29" s="39">
        <v>4</v>
      </c>
      <c r="K29" s="44">
        <v>0</v>
      </c>
      <c r="L29" s="39">
        <v>3</v>
      </c>
      <c r="M29" s="1"/>
      <c r="N29" s="1"/>
      <c r="O29" s="33"/>
      <c r="P29" s="33"/>
      <c r="Y29" s="18">
        <v>2</v>
      </c>
      <c r="Z29" s="18">
        <v>0</v>
      </c>
      <c r="AA29" s="18">
        <v>2</v>
      </c>
      <c r="AB29" s="18">
        <f t="shared" si="10"/>
        <v>2</v>
      </c>
      <c r="AC29" s="18">
        <f t="shared" si="12"/>
        <v>1</v>
      </c>
      <c r="AD29" s="18">
        <f t="shared" si="11"/>
        <v>7</v>
      </c>
      <c r="AE29" s="18">
        <f t="shared" si="13"/>
        <v>3.5</v>
      </c>
      <c r="AF29" s="18">
        <f t="shared" si="3"/>
        <v>-5</v>
      </c>
    </row>
    <row r="30" spans="1:32" x14ac:dyDescent="0.25">
      <c r="A30" s="1"/>
      <c r="B30" s="15">
        <v>21</v>
      </c>
      <c r="C30" s="15" t="s">
        <v>212</v>
      </c>
      <c r="D30" s="15">
        <v>4</v>
      </c>
      <c r="E30" s="15" t="s">
        <v>318</v>
      </c>
      <c r="F30" s="15">
        <v>3</v>
      </c>
      <c r="G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8"/>
      <c r="Z30" s="18"/>
      <c r="AA30" s="18"/>
      <c r="AB30" s="18"/>
      <c r="AC30" s="18"/>
      <c r="AD30" s="18"/>
      <c r="AE30" s="18"/>
      <c r="AF30" s="18"/>
    </row>
    <row r="31" spans="1:32" x14ac:dyDescent="0.25">
      <c r="A31" s="3"/>
      <c r="B31" s="15">
        <v>22</v>
      </c>
      <c r="C31" s="15" t="s">
        <v>58</v>
      </c>
      <c r="D31" s="15">
        <v>4</v>
      </c>
      <c r="E31" s="15" t="s">
        <v>81</v>
      </c>
      <c r="F31" s="15">
        <v>5</v>
      </c>
      <c r="G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 x14ac:dyDescent="0.25">
      <c r="A32" s="3"/>
      <c r="B32" s="15">
        <v>23</v>
      </c>
      <c r="C32" s="15" t="s">
        <v>49</v>
      </c>
      <c r="D32" s="15">
        <v>5</v>
      </c>
      <c r="E32" s="15" t="s">
        <v>198</v>
      </c>
      <c r="F32" s="15">
        <v>6</v>
      </c>
      <c r="G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 x14ac:dyDescent="0.25">
      <c r="A33" s="3"/>
      <c r="B33" s="1"/>
      <c r="C33" s="1"/>
      <c r="D33" s="1"/>
      <c r="E33" s="1"/>
      <c r="F33" s="1"/>
      <c r="G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 x14ac:dyDescent="0.25">
      <c r="A34" s="2"/>
      <c r="B34" s="1"/>
      <c r="C34" s="1"/>
      <c r="D34" s="1"/>
      <c r="E34" s="1"/>
      <c r="F34" s="1"/>
      <c r="G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 x14ac:dyDescent="0.25">
      <c r="A35" s="3" t="s">
        <v>40</v>
      </c>
      <c r="B35" s="16" t="s">
        <v>3</v>
      </c>
      <c r="C35" s="16" t="s">
        <v>143</v>
      </c>
      <c r="D35" s="16"/>
      <c r="E35" s="16" t="s">
        <v>142</v>
      </c>
      <c r="F35" s="16"/>
      <c r="G35" s="33"/>
      <c r="M35" s="1"/>
      <c r="N35" s="1"/>
      <c r="O35" s="1"/>
      <c r="P35" s="1"/>
      <c r="Q35" s="1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</row>
    <row r="36" spans="1:32" x14ac:dyDescent="0.25">
      <c r="A36" s="2"/>
      <c r="B36" s="15">
        <v>23</v>
      </c>
      <c r="C36" s="15" t="s">
        <v>208</v>
      </c>
      <c r="D36" s="15">
        <v>0</v>
      </c>
      <c r="E36" s="15" t="s">
        <v>17</v>
      </c>
      <c r="F36" s="15">
        <v>4</v>
      </c>
      <c r="G36" s="1"/>
      <c r="M36" s="33"/>
      <c r="N36" s="33"/>
      <c r="O36" s="33"/>
      <c r="P36" s="33"/>
      <c r="Q36" s="33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 x14ac:dyDescent="0.25">
      <c r="A37" s="1"/>
      <c r="B37" s="15">
        <v>24</v>
      </c>
      <c r="C37" s="15" t="s">
        <v>147</v>
      </c>
      <c r="D37" s="15">
        <v>9</v>
      </c>
      <c r="E37" s="15" t="s">
        <v>100</v>
      </c>
      <c r="F37" s="15">
        <v>2</v>
      </c>
      <c r="G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 x14ac:dyDescent="0.25">
      <c r="A38" s="1"/>
      <c r="B38" s="15">
        <v>25</v>
      </c>
      <c r="C38" s="15" t="s">
        <v>148</v>
      </c>
      <c r="D38" s="15">
        <v>17</v>
      </c>
      <c r="E38" s="15" t="s">
        <v>57</v>
      </c>
      <c r="F38" s="15">
        <v>9</v>
      </c>
      <c r="G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 x14ac:dyDescent="0.25">
      <c r="A39" s="1"/>
      <c r="B39" s="15">
        <v>26</v>
      </c>
      <c r="C39" s="15" t="s">
        <v>153</v>
      </c>
      <c r="D39" s="15">
        <v>6</v>
      </c>
      <c r="E39" s="15" t="s">
        <v>145</v>
      </c>
      <c r="F39" s="15">
        <v>8</v>
      </c>
      <c r="G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 x14ac:dyDescent="0.25">
      <c r="A40" s="1"/>
      <c r="B40" s="15">
        <v>27</v>
      </c>
      <c r="C40" s="15" t="s">
        <v>110</v>
      </c>
      <c r="D40" s="15">
        <v>5</v>
      </c>
      <c r="E40" s="15" t="s">
        <v>318</v>
      </c>
      <c r="F40" s="15">
        <v>12</v>
      </c>
      <c r="G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 x14ac:dyDescent="0.25">
      <c r="A41" s="1"/>
      <c r="B41" s="15">
        <v>28</v>
      </c>
      <c r="C41" s="15" t="s">
        <v>58</v>
      </c>
      <c r="D41" s="15">
        <v>6</v>
      </c>
      <c r="E41" s="15" t="s">
        <v>49</v>
      </c>
      <c r="F41" s="15">
        <v>16</v>
      </c>
      <c r="G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 x14ac:dyDescent="0.25">
      <c r="A42" s="1"/>
      <c r="B42" s="15">
        <v>29</v>
      </c>
      <c r="C42" s="15" t="s">
        <v>23</v>
      </c>
      <c r="D42" s="15">
        <v>6</v>
      </c>
      <c r="E42" s="15" t="s">
        <v>235</v>
      </c>
      <c r="F42" s="15">
        <v>1</v>
      </c>
      <c r="G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 x14ac:dyDescent="0.25">
      <c r="A43" s="1"/>
      <c r="B43" s="15">
        <v>30</v>
      </c>
      <c r="C43" s="15" t="s">
        <v>146</v>
      </c>
      <c r="D43" s="15">
        <v>1</v>
      </c>
      <c r="E43" s="15" t="s">
        <v>212</v>
      </c>
      <c r="F43" s="15">
        <v>8</v>
      </c>
      <c r="G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x14ac:dyDescent="0.25">
      <c r="A44" s="1"/>
      <c r="B44" s="15">
        <v>31</v>
      </c>
      <c r="C44" s="15" t="s">
        <v>81</v>
      </c>
      <c r="D44" s="15">
        <v>3</v>
      </c>
      <c r="E44" s="15" t="s">
        <v>198</v>
      </c>
      <c r="F44" s="15">
        <v>4</v>
      </c>
      <c r="G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x14ac:dyDescent="0.25">
      <c r="A45" s="1"/>
      <c r="B45" s="1"/>
      <c r="C45" s="1"/>
      <c r="D45" s="1"/>
      <c r="E45" s="1"/>
      <c r="F45" s="1"/>
      <c r="G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 x14ac:dyDescent="0.25">
      <c r="A46" s="1"/>
      <c r="B46" s="1"/>
      <c r="C46" s="1"/>
      <c r="D46" s="1"/>
      <c r="E46" s="1"/>
      <c r="F46" s="1"/>
      <c r="G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 x14ac:dyDescent="0.25">
      <c r="A47" s="3" t="s">
        <v>42</v>
      </c>
      <c r="B47" s="16" t="s">
        <v>3</v>
      </c>
      <c r="C47" s="16" t="s">
        <v>143</v>
      </c>
      <c r="D47" s="16"/>
      <c r="E47" s="16" t="s">
        <v>142</v>
      </c>
      <c r="F47" s="16"/>
      <c r="G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  <c r="AF47" s="33"/>
    </row>
    <row r="48" spans="1:32" x14ac:dyDescent="0.25">
      <c r="A48" s="1" t="s">
        <v>36</v>
      </c>
      <c r="B48" s="15">
        <v>32</v>
      </c>
      <c r="C48" s="15" t="s">
        <v>147</v>
      </c>
      <c r="D48" s="15">
        <v>0</v>
      </c>
      <c r="E48" s="15" t="s">
        <v>148</v>
      </c>
      <c r="F48" s="15">
        <v>9</v>
      </c>
      <c r="G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x14ac:dyDescent="0.25">
      <c r="A49" s="1" t="s">
        <v>17</v>
      </c>
      <c r="B49" s="15">
        <v>33</v>
      </c>
      <c r="C49" s="15" t="s">
        <v>145</v>
      </c>
      <c r="D49" s="15">
        <v>8</v>
      </c>
      <c r="E49" s="15" t="s">
        <v>318</v>
      </c>
      <c r="F49" s="15">
        <v>5</v>
      </c>
      <c r="G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x14ac:dyDescent="0.25">
      <c r="A50" s="1" t="s">
        <v>23</v>
      </c>
      <c r="B50" s="15">
        <v>34</v>
      </c>
      <c r="C50" s="15" t="s">
        <v>49</v>
      </c>
      <c r="D50" s="15">
        <v>1</v>
      </c>
      <c r="E50" s="15" t="s">
        <v>235</v>
      </c>
      <c r="F50" s="15">
        <v>11</v>
      </c>
      <c r="G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x14ac:dyDescent="0.25">
      <c r="A51" s="3"/>
      <c r="B51" s="15">
        <v>35</v>
      </c>
      <c r="C51" s="15" t="s">
        <v>146</v>
      </c>
      <c r="D51" s="15">
        <v>4</v>
      </c>
      <c r="E51" s="15" t="s">
        <v>81</v>
      </c>
      <c r="F51" s="15">
        <v>5</v>
      </c>
      <c r="G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x14ac:dyDescent="0.25">
      <c r="A52" s="4"/>
      <c r="B52" s="15">
        <v>36</v>
      </c>
      <c r="C52" s="15" t="s">
        <v>212</v>
      </c>
      <c r="D52" s="15">
        <v>3</v>
      </c>
      <c r="E52" s="15" t="s">
        <v>198</v>
      </c>
      <c r="F52" s="15">
        <v>0</v>
      </c>
      <c r="G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x14ac:dyDescent="0.25">
      <c r="A53" s="1"/>
      <c r="B53" s="1"/>
      <c r="C53" s="1"/>
      <c r="D53" s="1"/>
      <c r="E53" s="1"/>
      <c r="F53" s="1"/>
      <c r="G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x14ac:dyDescent="0.25">
      <c r="A54" s="1"/>
      <c r="B54" s="1"/>
      <c r="C54" s="1"/>
      <c r="D54" s="1"/>
      <c r="E54" s="1"/>
      <c r="F54" s="1"/>
      <c r="G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x14ac:dyDescent="0.25">
      <c r="A55" s="3" t="s">
        <v>45</v>
      </c>
      <c r="B55" s="16" t="s">
        <v>3</v>
      </c>
      <c r="C55" s="16" t="s">
        <v>143</v>
      </c>
      <c r="D55" s="16"/>
      <c r="E55" s="16" t="s">
        <v>142</v>
      </c>
      <c r="F55" s="16"/>
      <c r="G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</row>
    <row r="56" spans="1:32" x14ac:dyDescent="0.25">
      <c r="A56" s="2"/>
      <c r="B56" s="15">
        <v>37</v>
      </c>
      <c r="C56" s="15" t="s">
        <v>17</v>
      </c>
      <c r="D56" s="15">
        <v>2</v>
      </c>
      <c r="E56" s="15" t="s">
        <v>148</v>
      </c>
      <c r="F56" s="15">
        <v>4</v>
      </c>
      <c r="G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x14ac:dyDescent="0.25">
      <c r="A57" s="3"/>
      <c r="B57" s="15">
        <v>38</v>
      </c>
      <c r="C57" s="15" t="s">
        <v>145</v>
      </c>
      <c r="D57" s="15">
        <v>10</v>
      </c>
      <c r="E57" s="15" t="s">
        <v>235</v>
      </c>
      <c r="F57" s="15">
        <v>9</v>
      </c>
      <c r="G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x14ac:dyDescent="0.25">
      <c r="A58" s="1"/>
      <c r="B58" s="15">
        <v>39</v>
      </c>
      <c r="C58" s="15" t="s">
        <v>81</v>
      </c>
      <c r="D58" s="15">
        <v>3</v>
      </c>
      <c r="E58" s="15" t="s">
        <v>198</v>
      </c>
      <c r="F58" s="15">
        <v>4</v>
      </c>
      <c r="G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x14ac:dyDescent="0.25">
      <c r="A59" s="1"/>
      <c r="B59" s="15">
        <v>40</v>
      </c>
      <c r="C59" s="15" t="s">
        <v>23</v>
      </c>
      <c r="D59" s="15">
        <v>12</v>
      </c>
      <c r="E59" s="15" t="s">
        <v>212</v>
      </c>
      <c r="F59" s="15">
        <v>0</v>
      </c>
      <c r="G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x14ac:dyDescent="0.25">
      <c r="A60" s="1"/>
      <c r="B60" s="1"/>
      <c r="C60" s="1"/>
      <c r="D60" s="1"/>
      <c r="E60" s="1"/>
      <c r="F60" s="1"/>
      <c r="G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x14ac:dyDescent="0.25">
      <c r="A61" s="1"/>
      <c r="B61" s="1"/>
      <c r="C61" s="1"/>
      <c r="D61" s="1"/>
      <c r="E61" s="1"/>
      <c r="F61" s="1"/>
      <c r="G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x14ac:dyDescent="0.25">
      <c r="A62" s="3" t="s">
        <v>48</v>
      </c>
      <c r="B62" s="16" t="s">
        <v>3</v>
      </c>
      <c r="C62" s="16" t="s">
        <v>143</v>
      </c>
      <c r="D62" s="16"/>
      <c r="E62" s="16" t="s">
        <v>142</v>
      </c>
      <c r="F62" s="16"/>
      <c r="G62" s="33"/>
      <c r="AC62" s="33"/>
      <c r="AD62" s="33"/>
      <c r="AE62" s="33"/>
      <c r="AF62" s="33"/>
    </row>
    <row r="63" spans="1:32" x14ac:dyDescent="0.25">
      <c r="A63" s="1" t="s">
        <v>36</v>
      </c>
      <c r="B63" s="15">
        <v>41</v>
      </c>
      <c r="C63" s="15" t="s">
        <v>148</v>
      </c>
      <c r="D63" s="15">
        <v>3</v>
      </c>
      <c r="E63" s="15" t="s">
        <v>212</v>
      </c>
      <c r="F63" s="15">
        <v>0</v>
      </c>
      <c r="G63" s="1"/>
      <c r="AC63" s="1"/>
      <c r="AD63" s="1"/>
      <c r="AE63" s="1"/>
      <c r="AF63" s="1"/>
    </row>
    <row r="64" spans="1:32" x14ac:dyDescent="0.25">
      <c r="A64" s="1" t="s">
        <v>145</v>
      </c>
      <c r="B64" s="15">
        <v>42</v>
      </c>
      <c r="C64" s="15" t="s">
        <v>23</v>
      </c>
      <c r="D64" s="15">
        <v>5</v>
      </c>
      <c r="E64" s="15" t="s">
        <v>198</v>
      </c>
      <c r="F64" s="15">
        <v>1</v>
      </c>
      <c r="G64" s="1"/>
      <c r="AC64" s="1"/>
      <c r="AD64" s="1"/>
      <c r="AE64" s="1"/>
      <c r="AF64" s="1"/>
    </row>
    <row r="65" spans="1:32" x14ac:dyDescent="0.25">
      <c r="A65" s="1"/>
      <c r="B65" s="1"/>
      <c r="C65" s="1"/>
      <c r="D65" s="1"/>
      <c r="E65" s="1"/>
      <c r="F65" s="1"/>
      <c r="G65" s="1"/>
      <c r="AC65" s="1"/>
      <c r="AD65" s="1"/>
      <c r="AE65" s="1"/>
      <c r="AF65" s="1"/>
    </row>
    <row r="66" spans="1:32" x14ac:dyDescent="0.25">
      <c r="A66" s="1"/>
      <c r="B66" s="1"/>
      <c r="C66" s="1"/>
      <c r="D66" s="1"/>
      <c r="E66" s="1"/>
      <c r="F66" s="1"/>
      <c r="G66" s="1"/>
      <c r="AC66" s="1"/>
      <c r="AD66" s="1"/>
      <c r="AE66" s="1"/>
      <c r="AF66" s="1"/>
    </row>
    <row r="67" spans="1:32" x14ac:dyDescent="0.25">
      <c r="A67" s="3" t="s">
        <v>53</v>
      </c>
      <c r="B67" s="16" t="s">
        <v>3</v>
      </c>
      <c r="C67" s="16" t="s">
        <v>143</v>
      </c>
      <c r="D67" s="16"/>
      <c r="E67" s="16" t="s">
        <v>142</v>
      </c>
      <c r="F67" s="16"/>
      <c r="G67" s="33"/>
      <c r="AC67" s="33"/>
      <c r="AD67" s="33"/>
      <c r="AE67" s="33"/>
      <c r="AF67" s="33"/>
    </row>
    <row r="68" spans="1:32" x14ac:dyDescent="0.25">
      <c r="A68" s="1" t="s">
        <v>36</v>
      </c>
      <c r="B68" s="15">
        <v>43</v>
      </c>
      <c r="C68" s="15" t="s">
        <v>23</v>
      </c>
      <c r="D68" s="15">
        <v>6</v>
      </c>
      <c r="E68" s="15" t="s">
        <v>145</v>
      </c>
      <c r="F68" s="15">
        <v>0</v>
      </c>
      <c r="G68" s="1"/>
      <c r="AC68" s="1"/>
      <c r="AD68" s="1"/>
      <c r="AE68" s="1"/>
      <c r="AF68" s="1"/>
    </row>
    <row r="69" spans="1:32" x14ac:dyDescent="0.25">
      <c r="A69" s="1" t="s">
        <v>148</v>
      </c>
      <c r="B69" s="1"/>
      <c r="C69" s="1"/>
      <c r="D69" s="1"/>
      <c r="E69" s="1"/>
      <c r="F69" s="1"/>
      <c r="G69" s="1"/>
      <c r="AC69" s="1"/>
      <c r="AD69" s="1"/>
      <c r="AE69" s="1"/>
      <c r="AF69" s="1"/>
    </row>
    <row r="70" spans="1:32" x14ac:dyDescent="0.25">
      <c r="A70" s="1"/>
      <c r="B70" s="1"/>
      <c r="C70" s="1"/>
      <c r="D70" s="1"/>
      <c r="E70" s="1"/>
      <c r="F70" s="1"/>
      <c r="G70" s="1"/>
      <c r="AC70" s="1"/>
      <c r="AD70" s="1"/>
      <c r="AE70" s="1"/>
      <c r="AF70" s="1"/>
    </row>
    <row r="71" spans="1:32" x14ac:dyDescent="0.25">
      <c r="A71" s="3" t="s">
        <v>112</v>
      </c>
      <c r="B71" s="16" t="s">
        <v>3</v>
      </c>
      <c r="C71" s="16" t="s">
        <v>143</v>
      </c>
      <c r="D71" s="16"/>
      <c r="E71" s="16" t="s">
        <v>142</v>
      </c>
      <c r="F71" s="16"/>
      <c r="G71" s="33"/>
      <c r="AC71" s="33"/>
      <c r="AD71" s="33"/>
      <c r="AE71" s="33"/>
      <c r="AF71" s="33"/>
    </row>
    <row r="72" spans="1:32" x14ac:dyDescent="0.25">
      <c r="A72" s="1"/>
      <c r="B72" s="15">
        <v>44</v>
      </c>
      <c r="C72" s="15" t="s">
        <v>23</v>
      </c>
      <c r="D72" s="15">
        <v>6</v>
      </c>
      <c r="E72" s="15" t="s">
        <v>148</v>
      </c>
      <c r="F72" s="15">
        <v>5</v>
      </c>
      <c r="G72" s="1"/>
      <c r="AC72" s="1"/>
      <c r="AD72" s="1"/>
      <c r="AE72" s="1"/>
      <c r="AF72" s="1"/>
    </row>
    <row r="73" spans="1:32" x14ac:dyDescent="0.25">
      <c r="A73" s="1"/>
      <c r="B73" s="1"/>
      <c r="C73" s="1"/>
      <c r="D73" s="1"/>
      <c r="E73" s="1"/>
      <c r="F73" s="1"/>
      <c r="G73" s="1"/>
      <c r="AC73" s="1"/>
      <c r="AD73" s="1"/>
      <c r="AE73" s="1"/>
      <c r="AF73" s="1"/>
    </row>
    <row r="74" spans="1:32" ht="18.75" x14ac:dyDescent="0.3">
      <c r="B74" s="29" t="s">
        <v>243</v>
      </c>
    </row>
  </sheetData>
  <phoneticPr fontId="2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6EBA6-372E-4678-A74F-F58B7BF2C681}">
  <dimension ref="A3:AG76"/>
  <sheetViews>
    <sheetView showGridLines="0" workbookViewId="0"/>
  </sheetViews>
  <sheetFormatPr defaultRowHeight="15" x14ac:dyDescent="0.25"/>
  <cols>
    <col min="1" max="1" width="19.140625" customWidth="1"/>
    <col min="3" max="3" width="25.5703125" customWidth="1"/>
    <col min="4" max="4" width="5.5703125" customWidth="1"/>
    <col min="5" max="5" width="29" customWidth="1"/>
    <col min="6" max="6" width="6.140625" customWidth="1"/>
    <col min="7" max="7" width="5.85546875" customWidth="1"/>
    <col min="8" max="8" width="22.140625" style="47" customWidth="1"/>
    <col min="9" max="23" width="3.7109375" style="47" customWidth="1"/>
    <col min="24" max="24" width="6.140625" style="47" customWidth="1"/>
    <col min="25" max="25" width="7.140625" style="18" bestFit="1" customWidth="1"/>
    <col min="26" max="26" width="5.28515625" style="18" bestFit="1" customWidth="1"/>
    <col min="27" max="27" width="4.7109375" style="18" bestFit="1" customWidth="1"/>
    <col min="28" max="28" width="3.140625" style="18" bestFit="1" customWidth="1"/>
    <col min="29" max="29" width="6.85546875" style="18" bestFit="1" customWidth="1"/>
    <col min="30" max="30" width="3.42578125" style="18" bestFit="1" customWidth="1"/>
    <col min="31" max="31" width="7.140625" style="18" bestFit="1" customWidth="1"/>
    <col min="32" max="32" width="8.140625" style="1" customWidth="1"/>
  </cols>
  <sheetData>
    <row r="3" spans="1:33" ht="18.75" x14ac:dyDescent="0.3">
      <c r="A3" s="1"/>
      <c r="B3" s="1"/>
      <c r="C3" s="1"/>
      <c r="D3" s="10" t="s">
        <v>245</v>
      </c>
      <c r="F3" s="1"/>
      <c r="G3" s="1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AG3" s="1"/>
    </row>
    <row r="4" spans="1:33" x14ac:dyDescent="0.25">
      <c r="A4" s="1"/>
      <c r="B4" s="1"/>
      <c r="C4" s="1"/>
      <c r="D4" s="1"/>
      <c r="E4" s="1"/>
      <c r="F4" s="1"/>
      <c r="G4" s="1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AG4" s="1"/>
    </row>
    <row r="5" spans="1:33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33"/>
      <c r="Y5" s="19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  <c r="AG5" s="1"/>
    </row>
    <row r="6" spans="1:33" x14ac:dyDescent="0.25">
      <c r="A6" s="4" t="s">
        <v>36</v>
      </c>
      <c r="B6" s="15">
        <v>1</v>
      </c>
      <c r="C6" s="15" t="s">
        <v>217</v>
      </c>
      <c r="D6" s="15">
        <v>3</v>
      </c>
      <c r="E6" s="15" t="s">
        <v>246</v>
      </c>
      <c r="F6" s="15">
        <v>4</v>
      </c>
      <c r="G6" s="1"/>
      <c r="H6" s="72" t="s">
        <v>173</v>
      </c>
      <c r="I6" s="34">
        <v>9</v>
      </c>
      <c r="J6" s="43">
        <v>1</v>
      </c>
      <c r="K6" s="34">
        <v>2</v>
      </c>
      <c r="L6" s="43">
        <v>0</v>
      </c>
      <c r="M6" s="34">
        <v>12</v>
      </c>
      <c r="N6" s="43">
        <v>2</v>
      </c>
      <c r="O6" s="34">
        <v>7</v>
      </c>
      <c r="P6" s="43">
        <v>2</v>
      </c>
      <c r="Q6" s="34">
        <v>10</v>
      </c>
      <c r="R6" s="43">
        <v>1</v>
      </c>
      <c r="S6" s="34">
        <v>5</v>
      </c>
      <c r="T6" s="43">
        <v>3</v>
      </c>
      <c r="U6" s="36" t="s">
        <v>308</v>
      </c>
      <c r="V6" s="48"/>
      <c r="W6" s="34">
        <v>5</v>
      </c>
      <c r="X6" s="34">
        <v>4</v>
      </c>
      <c r="Y6" s="18">
        <v>7</v>
      </c>
      <c r="Z6" s="18">
        <v>7</v>
      </c>
      <c r="AA6" s="18">
        <v>0</v>
      </c>
      <c r="AB6" s="18">
        <f>+I6+K6+M6+O6+Q6+S6+W6</f>
        <v>50</v>
      </c>
      <c r="AC6" s="20">
        <f>AB6/Y6</f>
        <v>7.1428571428571432</v>
      </c>
      <c r="AD6" s="18">
        <f>J6+L6+N6+P6+R6+T6+X6</f>
        <v>13</v>
      </c>
      <c r="AE6" s="20">
        <f>AD6/Y6</f>
        <v>1.8571428571428572</v>
      </c>
      <c r="AF6" s="1">
        <f>AB6-AD6</f>
        <v>37</v>
      </c>
      <c r="AG6" s="1"/>
    </row>
    <row r="7" spans="1:33" x14ac:dyDescent="0.25">
      <c r="A7" s="1" t="s">
        <v>285</v>
      </c>
      <c r="B7" s="15">
        <v>2</v>
      </c>
      <c r="C7" s="15" t="s">
        <v>22</v>
      </c>
      <c r="D7" s="15">
        <v>12</v>
      </c>
      <c r="E7" s="15" t="s">
        <v>27</v>
      </c>
      <c r="F7" s="15">
        <v>2</v>
      </c>
      <c r="G7" s="1"/>
      <c r="H7" s="72" t="s">
        <v>232</v>
      </c>
      <c r="I7" s="34">
        <v>4</v>
      </c>
      <c r="J7" s="43">
        <v>3</v>
      </c>
      <c r="K7" s="39">
        <v>2</v>
      </c>
      <c r="L7" s="45">
        <v>3</v>
      </c>
      <c r="M7" s="34">
        <v>7</v>
      </c>
      <c r="N7" s="43">
        <v>2</v>
      </c>
      <c r="O7" s="34">
        <v>9</v>
      </c>
      <c r="P7" s="43">
        <v>3</v>
      </c>
      <c r="Q7" s="34">
        <v>9</v>
      </c>
      <c r="R7" s="43">
        <v>3</v>
      </c>
      <c r="S7" s="34">
        <v>6</v>
      </c>
      <c r="T7" s="43">
        <v>3</v>
      </c>
      <c r="U7" s="34">
        <v>6</v>
      </c>
      <c r="V7" s="43">
        <v>5</v>
      </c>
      <c r="W7" s="39">
        <v>4</v>
      </c>
      <c r="X7" s="39">
        <v>5</v>
      </c>
      <c r="Y7" s="18">
        <v>8</v>
      </c>
      <c r="Z7" s="18">
        <v>6</v>
      </c>
      <c r="AA7" s="18">
        <v>2</v>
      </c>
      <c r="AB7" s="18">
        <f>I7+K7+M7+O7+Q7+S7+U7+W7</f>
        <v>47</v>
      </c>
      <c r="AC7" s="20">
        <f t="shared" ref="AC7:AC16" si="0">AB7/Y7</f>
        <v>5.875</v>
      </c>
      <c r="AD7" s="18">
        <f>J7+L7+N7+P7+R7+T7+V7+X7</f>
        <v>27</v>
      </c>
      <c r="AE7" s="20">
        <f t="shared" ref="AE7:AE16" si="1">AD7/Y7</f>
        <v>3.375</v>
      </c>
      <c r="AF7" s="1">
        <f t="shared" ref="AF7:AF30" si="2">AB7-AD7</f>
        <v>20</v>
      </c>
      <c r="AG7" s="1"/>
    </row>
    <row r="8" spans="1:33" x14ac:dyDescent="0.25">
      <c r="A8" s="1"/>
      <c r="B8" s="15">
        <v>3</v>
      </c>
      <c r="C8" s="15" t="s">
        <v>17</v>
      </c>
      <c r="D8" s="15">
        <v>8</v>
      </c>
      <c r="E8" s="15" t="s">
        <v>420</v>
      </c>
      <c r="F8" s="15">
        <v>9</v>
      </c>
      <c r="G8" s="1"/>
      <c r="H8" s="72" t="s">
        <v>318</v>
      </c>
      <c r="I8" s="34">
        <v>9</v>
      </c>
      <c r="J8" s="43">
        <v>8</v>
      </c>
      <c r="K8" s="34">
        <v>3</v>
      </c>
      <c r="L8" s="43">
        <v>2</v>
      </c>
      <c r="M8" s="34">
        <v>18</v>
      </c>
      <c r="N8" s="43">
        <v>0</v>
      </c>
      <c r="O8" s="34">
        <v>12</v>
      </c>
      <c r="P8" s="43">
        <v>6</v>
      </c>
      <c r="Q8" s="39">
        <v>1</v>
      </c>
      <c r="R8" s="45">
        <v>10</v>
      </c>
      <c r="S8" s="34">
        <v>3</v>
      </c>
      <c r="T8" s="43">
        <v>2</v>
      </c>
      <c r="U8" s="39">
        <v>5</v>
      </c>
      <c r="V8" s="39">
        <v>6</v>
      </c>
      <c r="W8" s="18"/>
      <c r="X8" s="18"/>
      <c r="Y8" s="18">
        <v>7</v>
      </c>
      <c r="Z8" s="18">
        <v>5</v>
      </c>
      <c r="AA8" s="18">
        <v>2</v>
      </c>
      <c r="AB8" s="18">
        <f>I8+K8+M8+O8+Q8+S8</f>
        <v>46</v>
      </c>
      <c r="AC8" s="20">
        <f t="shared" si="0"/>
        <v>6.5714285714285712</v>
      </c>
      <c r="AD8" s="18">
        <f>J8+L8+N8+P8+R8+T8</f>
        <v>28</v>
      </c>
      <c r="AE8" s="20">
        <f t="shared" si="1"/>
        <v>4</v>
      </c>
      <c r="AF8" s="1">
        <f t="shared" si="2"/>
        <v>18</v>
      </c>
      <c r="AG8" s="1"/>
    </row>
    <row r="9" spans="1:33" x14ac:dyDescent="0.25">
      <c r="A9" s="1"/>
      <c r="B9" s="15">
        <v>4</v>
      </c>
      <c r="C9" s="15" t="s">
        <v>15</v>
      </c>
      <c r="D9" s="15">
        <v>6</v>
      </c>
      <c r="E9" s="15" t="s">
        <v>219</v>
      </c>
      <c r="F9" s="15">
        <v>2</v>
      </c>
      <c r="G9" s="1"/>
      <c r="H9" s="72" t="s">
        <v>148</v>
      </c>
      <c r="I9" s="34">
        <v>8</v>
      </c>
      <c r="J9" s="43">
        <v>3</v>
      </c>
      <c r="K9" s="34">
        <v>3</v>
      </c>
      <c r="L9" s="43">
        <v>2</v>
      </c>
      <c r="M9" s="39">
        <v>2</v>
      </c>
      <c r="N9" s="45">
        <v>12</v>
      </c>
      <c r="O9" s="34">
        <v>4</v>
      </c>
      <c r="P9" s="43">
        <v>0</v>
      </c>
      <c r="Q9" s="34">
        <v>11</v>
      </c>
      <c r="R9" s="43">
        <v>6</v>
      </c>
      <c r="S9" s="39">
        <v>2</v>
      </c>
      <c r="T9" s="39">
        <v>3</v>
      </c>
      <c r="U9" s="18"/>
      <c r="V9" s="18"/>
      <c r="W9" s="18"/>
      <c r="X9" s="18"/>
      <c r="Y9" s="18">
        <v>6</v>
      </c>
      <c r="Z9" s="18">
        <v>4</v>
      </c>
      <c r="AA9" s="18">
        <v>2</v>
      </c>
      <c r="AB9" s="18">
        <f>I9+K9+M9+O9+Q9+S9</f>
        <v>30</v>
      </c>
      <c r="AC9" s="18">
        <f t="shared" si="0"/>
        <v>5</v>
      </c>
      <c r="AD9" s="18">
        <f>J9+L9+N9+P9+R9+T9</f>
        <v>26</v>
      </c>
      <c r="AE9" s="20">
        <f t="shared" si="1"/>
        <v>4.333333333333333</v>
      </c>
      <c r="AF9" s="1">
        <f t="shared" si="2"/>
        <v>4</v>
      </c>
      <c r="AG9" s="1"/>
    </row>
    <row r="10" spans="1:33" x14ac:dyDescent="0.25">
      <c r="A10" s="1"/>
      <c r="B10" s="15">
        <v>5</v>
      </c>
      <c r="C10" s="15" t="s">
        <v>25</v>
      </c>
      <c r="D10" s="15">
        <v>8</v>
      </c>
      <c r="E10" s="15" t="s">
        <v>18</v>
      </c>
      <c r="F10" s="15">
        <v>3</v>
      </c>
      <c r="G10" s="1"/>
      <c r="H10" s="72" t="s">
        <v>226</v>
      </c>
      <c r="I10" s="34">
        <v>12</v>
      </c>
      <c r="J10" s="43">
        <v>2</v>
      </c>
      <c r="K10" s="34">
        <v>10</v>
      </c>
      <c r="L10" s="43">
        <v>2</v>
      </c>
      <c r="M10" s="36" t="s">
        <v>308</v>
      </c>
      <c r="N10" s="59"/>
      <c r="O10" s="39">
        <v>6</v>
      </c>
      <c r="P10" s="45">
        <v>12</v>
      </c>
      <c r="Q10" s="34">
        <v>8</v>
      </c>
      <c r="R10" s="43">
        <v>1</v>
      </c>
      <c r="S10" s="39">
        <v>3</v>
      </c>
      <c r="T10" s="39">
        <v>6</v>
      </c>
      <c r="U10" s="18"/>
      <c r="V10" s="18"/>
      <c r="W10" s="18"/>
      <c r="X10" s="18"/>
      <c r="Y10" s="18">
        <v>5</v>
      </c>
      <c r="Z10" s="18">
        <v>3</v>
      </c>
      <c r="AA10" s="18">
        <v>2</v>
      </c>
      <c r="AB10" s="18">
        <f>I10+K10+O10+Q10+S10</f>
        <v>39</v>
      </c>
      <c r="AC10" s="18">
        <f t="shared" si="0"/>
        <v>7.8</v>
      </c>
      <c r="AD10" s="18">
        <f>J10+L10+P10+R10+T10</f>
        <v>23</v>
      </c>
      <c r="AE10" s="18">
        <f t="shared" si="1"/>
        <v>4.5999999999999996</v>
      </c>
      <c r="AF10" s="1">
        <f t="shared" si="2"/>
        <v>16</v>
      </c>
      <c r="AG10" s="1"/>
    </row>
    <row r="11" spans="1:33" x14ac:dyDescent="0.25">
      <c r="A11" s="1"/>
      <c r="B11" s="15">
        <v>6</v>
      </c>
      <c r="C11" s="15" t="s">
        <v>31</v>
      </c>
      <c r="D11" s="15">
        <v>4</v>
      </c>
      <c r="E11" s="15" t="s">
        <v>14</v>
      </c>
      <c r="F11" s="15">
        <v>3</v>
      </c>
      <c r="G11" s="1"/>
      <c r="H11" s="72" t="s">
        <v>225</v>
      </c>
      <c r="I11" s="39">
        <v>3</v>
      </c>
      <c r="J11" s="45">
        <v>8</v>
      </c>
      <c r="K11" s="34">
        <v>8</v>
      </c>
      <c r="L11" s="43">
        <v>3</v>
      </c>
      <c r="M11" s="34">
        <v>10</v>
      </c>
      <c r="N11" s="43">
        <v>3</v>
      </c>
      <c r="O11" s="34">
        <v>10</v>
      </c>
      <c r="P11" s="43">
        <v>2</v>
      </c>
      <c r="Q11" s="36" t="s">
        <v>308</v>
      </c>
      <c r="R11" s="73"/>
      <c r="S11" s="39">
        <v>3</v>
      </c>
      <c r="T11" s="39">
        <v>5</v>
      </c>
      <c r="U11" s="18"/>
      <c r="V11" s="18"/>
      <c r="W11" s="18"/>
      <c r="X11" s="18"/>
      <c r="Y11" s="18">
        <v>5</v>
      </c>
      <c r="Z11" s="18">
        <v>3</v>
      </c>
      <c r="AA11" s="18">
        <v>2</v>
      </c>
      <c r="AB11" s="18">
        <f>I11+K11+M11+O11+S11</f>
        <v>34</v>
      </c>
      <c r="AC11" s="18">
        <f>AB11/Y11</f>
        <v>6.8</v>
      </c>
      <c r="AD11" s="18">
        <f>J11+L11+N11+P11+T11</f>
        <v>21</v>
      </c>
      <c r="AE11" s="18">
        <f>AD11/Y11</f>
        <v>4.2</v>
      </c>
      <c r="AF11" s="1">
        <f>AB11-AD11</f>
        <v>13</v>
      </c>
      <c r="AG11" s="1"/>
    </row>
    <row r="12" spans="1:33" x14ac:dyDescent="0.25">
      <c r="A12" s="1"/>
      <c r="B12" s="15">
        <v>7</v>
      </c>
      <c r="C12" s="15" t="s">
        <v>29</v>
      </c>
      <c r="D12" s="15">
        <v>4</v>
      </c>
      <c r="E12" s="15" t="s">
        <v>21</v>
      </c>
      <c r="F12" s="15">
        <v>13</v>
      </c>
      <c r="G12" s="1"/>
      <c r="H12" s="72" t="s">
        <v>235</v>
      </c>
      <c r="I12" s="34">
        <v>6</v>
      </c>
      <c r="J12" s="43">
        <v>2</v>
      </c>
      <c r="K12" s="39">
        <v>2</v>
      </c>
      <c r="L12" s="45">
        <v>3</v>
      </c>
      <c r="M12" s="34">
        <v>6</v>
      </c>
      <c r="N12" s="43">
        <v>2</v>
      </c>
      <c r="O12" s="34">
        <v>10</v>
      </c>
      <c r="P12" s="43">
        <v>2</v>
      </c>
      <c r="Q12" s="174">
        <v>6</v>
      </c>
      <c r="R12" s="174">
        <v>11</v>
      </c>
      <c r="S12" s="35"/>
      <c r="T12" s="35"/>
      <c r="U12" s="18"/>
      <c r="V12" s="18"/>
      <c r="W12" s="18"/>
      <c r="X12" s="18"/>
      <c r="Y12" s="18">
        <v>5</v>
      </c>
      <c r="Z12" s="18">
        <v>3</v>
      </c>
      <c r="AA12" s="18">
        <v>2</v>
      </c>
      <c r="AB12" s="18">
        <f>I12+L12+M12+O12+Q12</f>
        <v>31</v>
      </c>
      <c r="AC12" s="18">
        <f>AB12/Y12</f>
        <v>6.2</v>
      </c>
      <c r="AD12" s="18">
        <f>J12+L12+N12+P12+R12</f>
        <v>20</v>
      </c>
      <c r="AE12" s="18">
        <f>AD12/Y12</f>
        <v>4</v>
      </c>
      <c r="AF12" s="1">
        <f>AB12-AD12</f>
        <v>11</v>
      </c>
      <c r="AG12" s="1"/>
    </row>
    <row r="13" spans="1:33" x14ac:dyDescent="0.25">
      <c r="A13" s="1"/>
      <c r="B13" s="15">
        <v>8</v>
      </c>
      <c r="C13" s="15" t="s">
        <v>23</v>
      </c>
      <c r="D13" s="15">
        <v>9</v>
      </c>
      <c r="E13" s="15" t="s">
        <v>30</v>
      </c>
      <c r="F13" s="15">
        <v>1</v>
      </c>
      <c r="G13" s="1"/>
      <c r="H13" s="72" t="s">
        <v>231</v>
      </c>
      <c r="I13" s="34">
        <v>13</v>
      </c>
      <c r="J13" s="43">
        <v>6</v>
      </c>
      <c r="K13" s="34">
        <v>6</v>
      </c>
      <c r="L13" s="43">
        <v>0</v>
      </c>
      <c r="M13" s="34">
        <v>7</v>
      </c>
      <c r="N13" s="43">
        <v>3</v>
      </c>
      <c r="O13" s="39">
        <v>2</v>
      </c>
      <c r="P13" s="45">
        <v>7</v>
      </c>
      <c r="Q13" s="39">
        <v>1</v>
      </c>
      <c r="R13" s="39">
        <v>8</v>
      </c>
      <c r="S13" s="18"/>
      <c r="T13" s="18"/>
      <c r="U13" s="18"/>
      <c r="V13" s="18"/>
      <c r="W13" s="18"/>
      <c r="X13" s="18"/>
      <c r="Y13" s="18">
        <v>5</v>
      </c>
      <c r="Z13" s="18">
        <v>3</v>
      </c>
      <c r="AA13" s="18">
        <v>2</v>
      </c>
      <c r="AB13" s="18">
        <f>I13+K13+M13+O13+Q13</f>
        <v>29</v>
      </c>
      <c r="AC13" s="18">
        <f>AB13/Y13</f>
        <v>5.8</v>
      </c>
      <c r="AD13" s="18">
        <f>J13+L13+N13+P13+R13</f>
        <v>24</v>
      </c>
      <c r="AE13" s="18">
        <f>AD13/Y13</f>
        <v>4.8</v>
      </c>
      <c r="AF13" s="1">
        <f>AB13-AD13</f>
        <v>5</v>
      </c>
      <c r="AG13" s="1"/>
    </row>
    <row r="14" spans="1:33" x14ac:dyDescent="0.25">
      <c r="A14" s="1"/>
      <c r="B14" s="15">
        <v>9</v>
      </c>
      <c r="C14" s="15" t="s">
        <v>24</v>
      </c>
      <c r="D14" s="15">
        <v>13</v>
      </c>
      <c r="E14" s="15" t="s">
        <v>57</v>
      </c>
      <c r="F14" s="15">
        <v>6</v>
      </c>
      <c r="G14" s="1"/>
      <c r="H14" s="72" t="s">
        <v>227</v>
      </c>
      <c r="I14" s="39">
        <v>3</v>
      </c>
      <c r="J14" s="45">
        <v>4</v>
      </c>
      <c r="K14" s="34">
        <v>12</v>
      </c>
      <c r="L14" s="43">
        <v>10</v>
      </c>
      <c r="M14" s="34">
        <v>13</v>
      </c>
      <c r="N14" s="43">
        <v>7</v>
      </c>
      <c r="O14" s="36" t="s">
        <v>308</v>
      </c>
      <c r="P14" s="59"/>
      <c r="Q14" s="39">
        <v>3</v>
      </c>
      <c r="R14" s="39">
        <v>9</v>
      </c>
      <c r="S14" s="18"/>
      <c r="T14" s="18"/>
      <c r="U14" s="18"/>
      <c r="V14" s="18"/>
      <c r="W14" s="18"/>
      <c r="X14" s="18"/>
      <c r="Y14" s="18">
        <v>5</v>
      </c>
      <c r="Z14" s="18">
        <v>3</v>
      </c>
      <c r="AA14" s="18">
        <v>2</v>
      </c>
      <c r="AB14" s="18">
        <f>I14+K14+M14+Q14</f>
        <v>31</v>
      </c>
      <c r="AC14" s="18">
        <f t="shared" si="0"/>
        <v>6.2</v>
      </c>
      <c r="AD14" s="18">
        <f>J14+L14+N14+R14</f>
        <v>30</v>
      </c>
      <c r="AE14" s="18">
        <f t="shared" si="1"/>
        <v>6</v>
      </c>
      <c r="AF14" s="1">
        <f t="shared" si="2"/>
        <v>1</v>
      </c>
      <c r="AG14" s="1"/>
    </row>
    <row r="15" spans="1:33" x14ac:dyDescent="0.25">
      <c r="A15" s="1"/>
      <c r="B15" s="15">
        <v>10</v>
      </c>
      <c r="C15" s="15" t="s">
        <v>214</v>
      </c>
      <c r="D15" s="15">
        <v>6</v>
      </c>
      <c r="E15" s="15" t="s">
        <v>20</v>
      </c>
      <c r="F15" s="15">
        <v>7</v>
      </c>
      <c r="G15" s="1"/>
      <c r="H15" s="72" t="s">
        <v>49</v>
      </c>
      <c r="I15" s="34">
        <v>5</v>
      </c>
      <c r="J15" s="43">
        <v>3</v>
      </c>
      <c r="K15" s="34">
        <v>3</v>
      </c>
      <c r="L15" s="43">
        <v>2</v>
      </c>
      <c r="M15" s="39">
        <v>3</v>
      </c>
      <c r="N15" s="45">
        <v>7</v>
      </c>
      <c r="O15" s="39">
        <v>0</v>
      </c>
      <c r="P15" s="39">
        <v>4</v>
      </c>
      <c r="Q15" s="18"/>
      <c r="R15" s="18"/>
      <c r="S15" s="18"/>
      <c r="T15" s="18"/>
      <c r="U15" s="18"/>
      <c r="V15" s="18"/>
      <c r="W15" s="18"/>
      <c r="X15" s="18"/>
      <c r="Y15" s="18">
        <v>5</v>
      </c>
      <c r="Z15" s="18">
        <v>3</v>
      </c>
      <c r="AA15" s="18">
        <v>2</v>
      </c>
      <c r="AB15" s="18">
        <f>I15+K15+M15+O15</f>
        <v>11</v>
      </c>
      <c r="AC15" s="18">
        <f t="shared" si="0"/>
        <v>2.2000000000000002</v>
      </c>
      <c r="AD15" s="18">
        <f>J15+L15+N15+P15</f>
        <v>16</v>
      </c>
      <c r="AE15" s="18">
        <f t="shared" si="1"/>
        <v>3.2</v>
      </c>
      <c r="AF15" s="1">
        <f t="shared" si="2"/>
        <v>-5</v>
      </c>
      <c r="AG15" s="1"/>
    </row>
    <row r="16" spans="1:33" x14ac:dyDescent="0.25">
      <c r="A16" s="1"/>
      <c r="B16" s="15">
        <v>11</v>
      </c>
      <c r="C16" s="15" t="s">
        <v>90</v>
      </c>
      <c r="D16" s="15">
        <v>2</v>
      </c>
      <c r="E16" s="15" t="s">
        <v>235</v>
      </c>
      <c r="F16" s="15">
        <v>6</v>
      </c>
      <c r="G16" s="1"/>
      <c r="H16" s="72" t="s">
        <v>286</v>
      </c>
      <c r="I16" s="39">
        <v>6</v>
      </c>
      <c r="J16" s="45">
        <v>13</v>
      </c>
      <c r="K16" s="34">
        <v>10</v>
      </c>
      <c r="L16" s="43">
        <v>6</v>
      </c>
      <c r="M16" s="34">
        <v>8</v>
      </c>
      <c r="N16" s="43">
        <v>3</v>
      </c>
      <c r="O16" s="39">
        <v>2</v>
      </c>
      <c r="P16" s="39">
        <v>10</v>
      </c>
      <c r="Q16" s="18"/>
      <c r="R16" s="18"/>
      <c r="S16" s="18"/>
      <c r="T16" s="18"/>
      <c r="U16" s="18"/>
      <c r="V16" s="18"/>
      <c r="W16" s="18"/>
      <c r="X16" s="18"/>
      <c r="Y16" s="18">
        <v>4</v>
      </c>
      <c r="Z16" s="18">
        <v>2</v>
      </c>
      <c r="AA16" s="18">
        <v>2</v>
      </c>
      <c r="AB16" s="18">
        <f>I16+K16+M16+O16</f>
        <v>26</v>
      </c>
      <c r="AC16" s="18">
        <f t="shared" si="0"/>
        <v>6.5</v>
      </c>
      <c r="AD16" s="18">
        <f>J16+L16+N16+P16</f>
        <v>32</v>
      </c>
      <c r="AE16" s="18">
        <f t="shared" si="1"/>
        <v>8</v>
      </c>
      <c r="AF16" s="1">
        <f t="shared" si="2"/>
        <v>-6</v>
      </c>
      <c r="AG16" s="1"/>
    </row>
    <row r="17" spans="1:33" x14ac:dyDescent="0.25">
      <c r="A17" s="1"/>
      <c r="B17" s="15">
        <v>12</v>
      </c>
      <c r="C17" s="15" t="s">
        <v>215</v>
      </c>
      <c r="D17" s="15">
        <v>5</v>
      </c>
      <c r="E17" s="15" t="s">
        <v>28</v>
      </c>
      <c r="F17" s="15">
        <v>3</v>
      </c>
      <c r="G17" s="1"/>
      <c r="H17" s="72" t="s">
        <v>285</v>
      </c>
      <c r="I17" s="48" t="s">
        <v>308</v>
      </c>
      <c r="J17" s="59"/>
      <c r="K17" s="39">
        <v>2</v>
      </c>
      <c r="L17" s="45">
        <v>10</v>
      </c>
      <c r="M17" s="34">
        <v>7</v>
      </c>
      <c r="N17" s="43">
        <v>6</v>
      </c>
      <c r="O17" s="39">
        <v>3</v>
      </c>
      <c r="P17" s="39">
        <v>9</v>
      </c>
      <c r="Q17" s="18"/>
      <c r="R17" s="18"/>
      <c r="Y17" s="18">
        <v>3</v>
      </c>
      <c r="Z17" s="18">
        <v>1</v>
      </c>
      <c r="AA17" s="18">
        <v>2</v>
      </c>
      <c r="AB17" s="18">
        <f>K17+M17+O17</f>
        <v>12</v>
      </c>
      <c r="AC17" s="18">
        <f t="shared" ref="AC17:AC24" si="3">Y17</f>
        <v>3</v>
      </c>
      <c r="AD17" s="18">
        <f>L17+N17+P17</f>
        <v>25</v>
      </c>
      <c r="AE17" s="18">
        <f t="shared" ref="AE17:AE24" si="4">Y17</f>
        <v>3</v>
      </c>
      <c r="AF17" s="1">
        <f>AB17-AD17</f>
        <v>-13</v>
      </c>
      <c r="AG17" s="1"/>
    </row>
    <row r="18" spans="1:33" x14ac:dyDescent="0.25">
      <c r="A18" s="1"/>
      <c r="B18" s="1"/>
      <c r="C18" s="1"/>
      <c r="D18" s="1"/>
      <c r="E18" s="1"/>
      <c r="F18" s="1"/>
      <c r="G18" s="1"/>
      <c r="H18" s="72" t="s">
        <v>199</v>
      </c>
      <c r="I18" s="34">
        <v>4</v>
      </c>
      <c r="J18" s="43">
        <v>3</v>
      </c>
      <c r="K18" s="36" t="s">
        <v>308</v>
      </c>
      <c r="L18" s="59"/>
      <c r="M18" s="39">
        <v>0</v>
      </c>
      <c r="N18" s="45">
        <v>18</v>
      </c>
      <c r="O18" s="39">
        <v>2</v>
      </c>
      <c r="P18" s="39">
        <v>10</v>
      </c>
      <c r="Q18" s="18"/>
      <c r="Y18" s="18">
        <v>3</v>
      </c>
      <c r="Z18" s="18">
        <v>1</v>
      </c>
      <c r="AA18" s="18">
        <v>2</v>
      </c>
      <c r="AB18" s="18">
        <f>I18+M18+O18</f>
        <v>6</v>
      </c>
      <c r="AC18" s="18">
        <f t="shared" si="3"/>
        <v>3</v>
      </c>
      <c r="AD18" s="18">
        <f>J18+N18+P18</f>
        <v>31</v>
      </c>
      <c r="AE18" s="18">
        <f t="shared" si="4"/>
        <v>3</v>
      </c>
      <c r="AF18" s="1">
        <f>AB18-AD18</f>
        <v>-25</v>
      </c>
      <c r="AG18" s="1"/>
    </row>
    <row r="19" spans="1:33" x14ac:dyDescent="0.25">
      <c r="A19" s="3"/>
      <c r="B19" s="1"/>
      <c r="C19" s="1"/>
      <c r="D19" s="1"/>
      <c r="E19" s="1"/>
      <c r="F19" s="1"/>
      <c r="G19" s="1"/>
      <c r="H19" s="72" t="s">
        <v>234</v>
      </c>
      <c r="I19" s="39">
        <v>1</v>
      </c>
      <c r="J19" s="45">
        <v>9</v>
      </c>
      <c r="K19" s="34">
        <v>4</v>
      </c>
      <c r="L19" s="43">
        <v>2</v>
      </c>
      <c r="M19" s="39">
        <v>3</v>
      </c>
      <c r="N19" s="39">
        <v>10</v>
      </c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>
        <v>3</v>
      </c>
      <c r="Z19" s="18">
        <v>1</v>
      </c>
      <c r="AA19" s="18">
        <v>2</v>
      </c>
      <c r="AB19" s="18">
        <f t="shared" ref="AB19:AB24" si="5">I19+K19+M19</f>
        <v>8</v>
      </c>
      <c r="AC19" s="18">
        <f t="shared" si="3"/>
        <v>3</v>
      </c>
      <c r="AD19" s="18">
        <f t="shared" ref="AD19:AD24" si="6">J19+L19+N19</f>
        <v>21</v>
      </c>
      <c r="AE19" s="18">
        <f t="shared" si="4"/>
        <v>3</v>
      </c>
      <c r="AF19" s="1">
        <f t="shared" si="2"/>
        <v>-13</v>
      </c>
      <c r="AG19" s="1"/>
    </row>
    <row r="20" spans="1:33" x14ac:dyDescent="0.25">
      <c r="A20" s="3" t="s">
        <v>35</v>
      </c>
      <c r="B20" s="16" t="s">
        <v>3</v>
      </c>
      <c r="C20" s="16" t="s">
        <v>143</v>
      </c>
      <c r="D20" s="16"/>
      <c r="E20" s="16" t="s">
        <v>142</v>
      </c>
      <c r="F20" s="16"/>
      <c r="G20" s="1"/>
      <c r="H20" s="72" t="s">
        <v>189</v>
      </c>
      <c r="I20" s="39">
        <v>8</v>
      </c>
      <c r="J20" s="45">
        <v>9</v>
      </c>
      <c r="K20" s="34">
        <v>5</v>
      </c>
      <c r="L20" s="43">
        <v>2</v>
      </c>
      <c r="M20" s="39">
        <v>7</v>
      </c>
      <c r="N20" s="39">
        <v>13</v>
      </c>
      <c r="O20" s="18"/>
      <c r="P20" s="18"/>
      <c r="Q20" s="18"/>
      <c r="R20" s="18"/>
      <c r="Y20" s="18">
        <v>3</v>
      </c>
      <c r="Z20" s="18">
        <v>1</v>
      </c>
      <c r="AA20" s="18">
        <v>2</v>
      </c>
      <c r="AB20" s="18">
        <f t="shared" si="5"/>
        <v>20</v>
      </c>
      <c r="AC20" s="18">
        <f t="shared" si="3"/>
        <v>3</v>
      </c>
      <c r="AD20" s="18">
        <f t="shared" si="6"/>
        <v>24</v>
      </c>
      <c r="AE20" s="18">
        <f t="shared" si="4"/>
        <v>3</v>
      </c>
      <c r="AF20" s="1">
        <f t="shared" si="2"/>
        <v>-4</v>
      </c>
      <c r="AG20" s="1"/>
    </row>
    <row r="21" spans="1:33" x14ac:dyDescent="0.25">
      <c r="A21" s="1" t="s">
        <v>36</v>
      </c>
      <c r="B21" s="15">
        <v>13</v>
      </c>
      <c r="C21" s="15" t="s">
        <v>198</v>
      </c>
      <c r="D21" s="15">
        <v>12</v>
      </c>
      <c r="E21" s="15" t="s">
        <v>151</v>
      </c>
      <c r="F21" s="15">
        <v>10</v>
      </c>
      <c r="G21" s="1"/>
      <c r="H21" s="72" t="s">
        <v>229</v>
      </c>
      <c r="I21" s="34">
        <v>7</v>
      </c>
      <c r="J21" s="43">
        <v>6</v>
      </c>
      <c r="K21" s="39">
        <v>0</v>
      </c>
      <c r="L21" s="45">
        <v>6</v>
      </c>
      <c r="M21" s="39">
        <v>2</v>
      </c>
      <c r="N21" s="39">
        <v>6</v>
      </c>
      <c r="O21" s="18"/>
      <c r="P21" s="18"/>
      <c r="Q21" s="18"/>
      <c r="R21" s="18"/>
      <c r="Y21" s="18">
        <v>3</v>
      </c>
      <c r="Z21" s="18">
        <v>1</v>
      </c>
      <c r="AA21" s="18">
        <v>2</v>
      </c>
      <c r="AB21" s="18">
        <f t="shared" si="5"/>
        <v>9</v>
      </c>
      <c r="AC21" s="18">
        <f t="shared" si="3"/>
        <v>3</v>
      </c>
      <c r="AD21" s="18">
        <f t="shared" si="6"/>
        <v>18</v>
      </c>
      <c r="AE21" s="18">
        <f t="shared" si="4"/>
        <v>3</v>
      </c>
      <c r="AF21" s="1">
        <f t="shared" si="2"/>
        <v>-9</v>
      </c>
      <c r="AG21" s="1"/>
    </row>
    <row r="22" spans="1:33" x14ac:dyDescent="0.25">
      <c r="A22" s="1" t="s">
        <v>199</v>
      </c>
      <c r="B22" s="15">
        <v>14</v>
      </c>
      <c r="C22" s="15" t="s">
        <v>17</v>
      </c>
      <c r="D22" s="15">
        <v>5</v>
      </c>
      <c r="E22" s="15" t="s">
        <v>212</v>
      </c>
      <c r="F22" s="15">
        <v>2</v>
      </c>
      <c r="G22" s="1"/>
      <c r="H22" s="72" t="s">
        <v>186</v>
      </c>
      <c r="I22" s="34">
        <v>6</v>
      </c>
      <c r="J22" s="43">
        <v>2</v>
      </c>
      <c r="K22" s="39">
        <v>2</v>
      </c>
      <c r="L22" s="45">
        <v>3</v>
      </c>
      <c r="M22" s="39">
        <v>6</v>
      </c>
      <c r="N22" s="39">
        <v>7</v>
      </c>
      <c r="O22" s="18"/>
      <c r="P22" s="18"/>
      <c r="Q22" s="18"/>
      <c r="R22" s="18"/>
      <c r="Y22" s="18">
        <v>3</v>
      </c>
      <c r="Z22" s="18">
        <v>1</v>
      </c>
      <c r="AA22" s="18">
        <v>2</v>
      </c>
      <c r="AB22" s="18">
        <f t="shared" si="5"/>
        <v>14</v>
      </c>
      <c r="AC22" s="18">
        <f t="shared" si="3"/>
        <v>3</v>
      </c>
      <c r="AD22" s="18">
        <f t="shared" si="6"/>
        <v>12</v>
      </c>
      <c r="AE22" s="18">
        <f t="shared" si="4"/>
        <v>3</v>
      </c>
      <c r="AF22" s="1">
        <f t="shared" si="2"/>
        <v>2</v>
      </c>
      <c r="AG22" s="1"/>
    </row>
    <row r="23" spans="1:33" x14ac:dyDescent="0.25">
      <c r="A23" s="1"/>
      <c r="B23" s="15">
        <v>15</v>
      </c>
      <c r="C23" s="15" t="s">
        <v>147</v>
      </c>
      <c r="D23" s="15">
        <v>8</v>
      </c>
      <c r="E23" s="15" t="s">
        <v>51</v>
      </c>
      <c r="F23" s="15">
        <v>3</v>
      </c>
      <c r="G23" s="1"/>
      <c r="H23" s="72" t="s">
        <v>228</v>
      </c>
      <c r="I23" s="39">
        <v>3</v>
      </c>
      <c r="J23" s="45">
        <v>5</v>
      </c>
      <c r="K23" s="34">
        <v>17</v>
      </c>
      <c r="L23" s="43">
        <v>7</v>
      </c>
      <c r="M23" s="39">
        <v>3</v>
      </c>
      <c r="N23" s="39">
        <v>8</v>
      </c>
      <c r="O23" s="18"/>
      <c r="P23" s="18"/>
      <c r="Q23" s="18"/>
      <c r="R23" s="18"/>
      <c r="Y23" s="18">
        <v>3</v>
      </c>
      <c r="Z23" s="18">
        <v>1</v>
      </c>
      <c r="AA23" s="18">
        <v>2</v>
      </c>
      <c r="AB23" s="18">
        <f t="shared" si="5"/>
        <v>23</v>
      </c>
      <c r="AC23" s="18">
        <f t="shared" si="3"/>
        <v>3</v>
      </c>
      <c r="AD23" s="18">
        <f t="shared" si="6"/>
        <v>20</v>
      </c>
      <c r="AE23" s="18">
        <f t="shared" si="4"/>
        <v>3</v>
      </c>
      <c r="AF23" s="1">
        <f t="shared" si="2"/>
        <v>3</v>
      </c>
      <c r="AG23" s="1"/>
    </row>
    <row r="24" spans="1:33" x14ac:dyDescent="0.25">
      <c r="A24" s="1"/>
      <c r="B24" s="15">
        <v>16</v>
      </c>
      <c r="C24" s="15" t="s">
        <v>145</v>
      </c>
      <c r="D24" s="15">
        <v>2</v>
      </c>
      <c r="E24" s="15" t="s">
        <v>146</v>
      </c>
      <c r="F24" s="15">
        <v>4</v>
      </c>
      <c r="G24" s="1"/>
      <c r="H24" s="72" t="s">
        <v>233</v>
      </c>
      <c r="I24" s="34">
        <v>13</v>
      </c>
      <c r="J24" s="43">
        <v>4</v>
      </c>
      <c r="K24" s="39">
        <v>0</v>
      </c>
      <c r="L24" s="45">
        <v>2</v>
      </c>
      <c r="M24" s="39">
        <v>2</v>
      </c>
      <c r="N24" s="39">
        <v>7</v>
      </c>
      <c r="O24" s="18"/>
      <c r="P24" s="18"/>
      <c r="Q24" s="18"/>
      <c r="R24" s="18"/>
      <c r="Y24" s="18">
        <v>3</v>
      </c>
      <c r="Z24" s="18">
        <v>1</v>
      </c>
      <c r="AA24" s="18">
        <v>2</v>
      </c>
      <c r="AB24" s="18">
        <f t="shared" si="5"/>
        <v>15</v>
      </c>
      <c r="AC24" s="18">
        <f t="shared" si="3"/>
        <v>3</v>
      </c>
      <c r="AD24" s="18">
        <f t="shared" si="6"/>
        <v>13</v>
      </c>
      <c r="AE24" s="18">
        <f t="shared" si="4"/>
        <v>3</v>
      </c>
      <c r="AF24" s="1">
        <f t="shared" si="2"/>
        <v>2</v>
      </c>
      <c r="AG24" s="1"/>
    </row>
    <row r="25" spans="1:33" x14ac:dyDescent="0.25">
      <c r="A25" s="1"/>
      <c r="B25" s="15">
        <v>17</v>
      </c>
      <c r="C25" s="15" t="s">
        <v>57</v>
      </c>
      <c r="D25" s="15">
        <v>10</v>
      </c>
      <c r="E25" s="15" t="s">
        <v>208</v>
      </c>
      <c r="F25" s="15">
        <v>6</v>
      </c>
      <c r="G25" s="1"/>
      <c r="H25" s="72" t="s">
        <v>237</v>
      </c>
      <c r="I25" s="39">
        <v>4</v>
      </c>
      <c r="J25" s="45">
        <v>13</v>
      </c>
      <c r="K25" s="39">
        <v>2</v>
      </c>
      <c r="L25" s="39">
        <v>4</v>
      </c>
      <c r="M25" s="18"/>
      <c r="N25" s="18"/>
      <c r="O25" s="18"/>
      <c r="P25" s="18"/>
      <c r="Q25" s="18"/>
      <c r="Y25" s="18">
        <v>2</v>
      </c>
      <c r="Z25" s="18">
        <v>0</v>
      </c>
      <c r="AA25" s="18">
        <v>2</v>
      </c>
      <c r="AB25" s="18">
        <f t="shared" ref="AB25:AB30" si="7">I25+K25</f>
        <v>6</v>
      </c>
      <c r="AC25" s="18">
        <f t="shared" ref="AC25:AC30" si="8">AB25/Y25</f>
        <v>3</v>
      </c>
      <c r="AD25" s="18">
        <f t="shared" ref="AD25:AD30" si="9">J25+L25</f>
        <v>17</v>
      </c>
      <c r="AE25" s="18">
        <f t="shared" ref="AE25:AE30" si="10">AD25/Y25</f>
        <v>8.5</v>
      </c>
      <c r="AF25" s="1">
        <f t="shared" si="2"/>
        <v>-11</v>
      </c>
      <c r="AG25" s="1"/>
    </row>
    <row r="26" spans="1:33" x14ac:dyDescent="0.25">
      <c r="A26" s="1"/>
      <c r="B26" s="15">
        <v>18</v>
      </c>
      <c r="C26" s="15" t="s">
        <v>58</v>
      </c>
      <c r="D26" s="15">
        <v>7</v>
      </c>
      <c r="E26" s="15" t="s">
        <v>152</v>
      </c>
      <c r="F26" s="15">
        <v>17</v>
      </c>
      <c r="G26" s="1"/>
      <c r="H26" s="72" t="s">
        <v>212</v>
      </c>
      <c r="I26" s="39">
        <v>2</v>
      </c>
      <c r="J26" s="45">
        <v>6</v>
      </c>
      <c r="K26" s="39">
        <v>2</v>
      </c>
      <c r="L26" s="39">
        <v>5</v>
      </c>
      <c r="M26" s="18"/>
      <c r="N26" s="18"/>
      <c r="O26" s="18"/>
      <c r="P26" s="18"/>
      <c r="Q26" s="18"/>
      <c r="Y26" s="18">
        <v>2</v>
      </c>
      <c r="Z26" s="18">
        <v>0</v>
      </c>
      <c r="AA26" s="18">
        <v>2</v>
      </c>
      <c r="AB26" s="18">
        <f t="shared" si="7"/>
        <v>4</v>
      </c>
      <c r="AC26" s="18">
        <f t="shared" si="8"/>
        <v>2</v>
      </c>
      <c r="AD26" s="18">
        <f t="shared" si="9"/>
        <v>11</v>
      </c>
      <c r="AE26" s="18">
        <f t="shared" si="10"/>
        <v>5.5</v>
      </c>
      <c r="AF26" s="1">
        <f t="shared" si="2"/>
        <v>-7</v>
      </c>
      <c r="AG26" s="1"/>
    </row>
    <row r="27" spans="1:33" x14ac:dyDescent="0.25">
      <c r="A27" s="1"/>
      <c r="B27" s="15">
        <v>19</v>
      </c>
      <c r="C27" s="25" t="s">
        <v>285</v>
      </c>
      <c r="D27" s="15">
        <v>2</v>
      </c>
      <c r="E27" s="15" t="s">
        <v>81</v>
      </c>
      <c r="F27" s="15">
        <v>10</v>
      </c>
      <c r="G27" s="1"/>
      <c r="H27" s="72" t="s">
        <v>58</v>
      </c>
      <c r="I27" s="39">
        <v>2</v>
      </c>
      <c r="J27" s="45">
        <v>6</v>
      </c>
      <c r="K27" s="39">
        <v>7</v>
      </c>
      <c r="L27" s="39">
        <v>17</v>
      </c>
      <c r="M27" s="18"/>
      <c r="N27" s="18"/>
      <c r="O27" s="18"/>
      <c r="P27" s="18"/>
      <c r="Q27" s="18"/>
      <c r="Y27" s="18">
        <v>2</v>
      </c>
      <c r="Z27" s="18">
        <v>0</v>
      </c>
      <c r="AA27" s="18">
        <v>2</v>
      </c>
      <c r="AB27" s="18">
        <f t="shared" si="7"/>
        <v>9</v>
      </c>
      <c r="AC27" s="18">
        <f t="shared" si="8"/>
        <v>4.5</v>
      </c>
      <c r="AD27" s="18">
        <f t="shared" si="9"/>
        <v>23</v>
      </c>
      <c r="AE27" s="18">
        <f t="shared" si="10"/>
        <v>11.5</v>
      </c>
      <c r="AF27" s="1">
        <f t="shared" si="2"/>
        <v>-14</v>
      </c>
      <c r="AG27" s="1"/>
    </row>
    <row r="28" spans="1:33" x14ac:dyDescent="0.25">
      <c r="A28" s="1"/>
      <c r="B28" s="15">
        <v>20</v>
      </c>
      <c r="C28" s="15" t="s">
        <v>318</v>
      </c>
      <c r="D28" s="15">
        <v>3</v>
      </c>
      <c r="E28" s="15" t="s">
        <v>153</v>
      </c>
      <c r="F28" s="15">
        <v>2</v>
      </c>
      <c r="G28" s="1"/>
      <c r="H28" s="72" t="s">
        <v>250</v>
      </c>
      <c r="I28" s="39">
        <v>6</v>
      </c>
      <c r="J28" s="45">
        <v>7</v>
      </c>
      <c r="K28" s="39">
        <v>6</v>
      </c>
      <c r="L28" s="39">
        <v>10</v>
      </c>
      <c r="M28" s="18"/>
      <c r="N28" s="18"/>
      <c r="O28" s="18"/>
      <c r="P28" s="18"/>
      <c r="Q28" s="18"/>
      <c r="Y28" s="18">
        <v>2</v>
      </c>
      <c r="Z28" s="18">
        <v>0</v>
      </c>
      <c r="AA28" s="18">
        <v>2</v>
      </c>
      <c r="AB28" s="18">
        <f t="shared" si="7"/>
        <v>12</v>
      </c>
      <c r="AC28" s="18">
        <f t="shared" si="8"/>
        <v>6</v>
      </c>
      <c r="AD28" s="18">
        <f t="shared" si="9"/>
        <v>17</v>
      </c>
      <c r="AE28" s="18">
        <f t="shared" si="10"/>
        <v>8.5</v>
      </c>
      <c r="AF28" s="1">
        <f t="shared" si="2"/>
        <v>-5</v>
      </c>
      <c r="AG28" s="1"/>
    </row>
    <row r="29" spans="1:33" x14ac:dyDescent="0.25">
      <c r="A29" s="1"/>
      <c r="B29" s="15">
        <v>21</v>
      </c>
      <c r="C29" s="15" t="s">
        <v>148</v>
      </c>
      <c r="D29" s="15">
        <v>3</v>
      </c>
      <c r="E29" s="15" t="s">
        <v>52</v>
      </c>
      <c r="F29" s="15">
        <v>2</v>
      </c>
      <c r="G29" s="1"/>
      <c r="H29" s="72" t="s">
        <v>230</v>
      </c>
      <c r="I29" s="39">
        <v>2</v>
      </c>
      <c r="J29" s="45">
        <v>12</v>
      </c>
      <c r="K29" s="39">
        <v>10</v>
      </c>
      <c r="L29" s="39">
        <v>12</v>
      </c>
      <c r="M29" s="18"/>
      <c r="N29" s="18"/>
      <c r="O29" s="18"/>
      <c r="P29" s="18"/>
      <c r="Q29" s="18"/>
      <c r="Y29" s="18">
        <v>2</v>
      </c>
      <c r="Z29" s="18">
        <v>0</v>
      </c>
      <c r="AA29" s="18">
        <v>2</v>
      </c>
      <c r="AB29" s="18">
        <f t="shared" si="7"/>
        <v>12</v>
      </c>
      <c r="AC29" s="18">
        <f t="shared" si="8"/>
        <v>6</v>
      </c>
      <c r="AD29" s="18">
        <f t="shared" si="9"/>
        <v>24</v>
      </c>
      <c r="AE29" s="18">
        <f t="shared" si="10"/>
        <v>12</v>
      </c>
      <c r="AF29" s="1">
        <f t="shared" si="2"/>
        <v>-12</v>
      </c>
      <c r="AG29" s="1"/>
    </row>
    <row r="30" spans="1:33" x14ac:dyDescent="0.25">
      <c r="A30" s="1"/>
      <c r="B30" s="15">
        <v>22</v>
      </c>
      <c r="C30" s="15" t="s">
        <v>150</v>
      </c>
      <c r="D30" s="15">
        <v>0</v>
      </c>
      <c r="E30" s="15" t="s">
        <v>23</v>
      </c>
      <c r="F30" s="15">
        <v>2</v>
      </c>
      <c r="G30" s="1"/>
      <c r="H30" s="72" t="s">
        <v>51</v>
      </c>
      <c r="I30" s="39">
        <v>3</v>
      </c>
      <c r="J30" s="45">
        <v>4</v>
      </c>
      <c r="K30" s="39">
        <v>3</v>
      </c>
      <c r="L30" s="39">
        <v>8</v>
      </c>
      <c r="M30" s="18"/>
      <c r="N30" s="18"/>
      <c r="O30" s="18"/>
      <c r="P30" s="18"/>
      <c r="Q30" s="18"/>
      <c r="Y30" s="18">
        <v>2</v>
      </c>
      <c r="Z30" s="18">
        <v>0</v>
      </c>
      <c r="AA30" s="18">
        <v>2</v>
      </c>
      <c r="AB30" s="18">
        <f t="shared" si="7"/>
        <v>6</v>
      </c>
      <c r="AC30" s="18">
        <f t="shared" si="8"/>
        <v>3</v>
      </c>
      <c r="AD30" s="18">
        <f t="shared" si="9"/>
        <v>12</v>
      </c>
      <c r="AE30" s="18">
        <f t="shared" si="10"/>
        <v>6</v>
      </c>
      <c r="AF30" s="1">
        <f t="shared" si="2"/>
        <v>-6</v>
      </c>
      <c r="AG30" s="1"/>
    </row>
    <row r="31" spans="1:33" x14ac:dyDescent="0.25">
      <c r="A31" s="3"/>
      <c r="B31" s="15">
        <v>23</v>
      </c>
      <c r="C31" s="15" t="s">
        <v>110</v>
      </c>
      <c r="D31" s="15">
        <v>6</v>
      </c>
      <c r="E31" s="15" t="s">
        <v>100</v>
      </c>
      <c r="F31" s="15">
        <v>0</v>
      </c>
      <c r="G31" s="1"/>
      <c r="AG31" s="1"/>
    </row>
    <row r="32" spans="1:33" x14ac:dyDescent="0.25">
      <c r="A32" s="3"/>
      <c r="B32" s="15">
        <v>24</v>
      </c>
      <c r="C32" s="15" t="s">
        <v>235</v>
      </c>
      <c r="D32" s="15">
        <v>2</v>
      </c>
      <c r="E32" s="15" t="s">
        <v>49</v>
      </c>
      <c r="F32" s="15">
        <v>3</v>
      </c>
      <c r="G32" s="1"/>
      <c r="P32" s="18"/>
      <c r="Q32" s="18"/>
      <c r="R32" s="18"/>
      <c r="S32" s="18"/>
      <c r="T32" s="18"/>
      <c r="U32" s="18"/>
      <c r="V32" s="18"/>
      <c r="W32" s="18"/>
      <c r="X32" s="18"/>
      <c r="AG32" s="1"/>
    </row>
    <row r="33" spans="1:33" x14ac:dyDescent="0.25">
      <c r="A33" s="3"/>
      <c r="B33" s="1"/>
      <c r="C33" s="1"/>
      <c r="D33" s="1"/>
      <c r="E33" s="1"/>
      <c r="F33" s="1"/>
      <c r="G33" s="1"/>
      <c r="P33" s="18"/>
      <c r="Q33" s="18"/>
      <c r="R33" s="18"/>
      <c r="S33" s="18"/>
      <c r="T33" s="18"/>
      <c r="U33" s="18"/>
      <c r="V33" s="18"/>
      <c r="W33" s="18"/>
      <c r="X33" s="18"/>
      <c r="AG33" s="1"/>
    </row>
    <row r="34" spans="1:33" x14ac:dyDescent="0.25">
      <c r="A34" s="2"/>
      <c r="B34" s="1"/>
      <c r="C34" s="1"/>
      <c r="D34" s="1"/>
      <c r="E34" s="1"/>
      <c r="F34" s="1"/>
      <c r="G34" s="1"/>
      <c r="P34" s="18"/>
      <c r="Q34" s="18"/>
      <c r="R34" s="18"/>
      <c r="S34" s="18"/>
      <c r="T34" s="18"/>
      <c r="U34" s="18"/>
      <c r="V34" s="18"/>
      <c r="W34" s="18"/>
      <c r="X34" s="18"/>
      <c r="AG34" s="1"/>
    </row>
    <row r="35" spans="1:33" x14ac:dyDescent="0.25">
      <c r="A35" s="3" t="s">
        <v>40</v>
      </c>
      <c r="B35" s="16" t="s">
        <v>3</v>
      </c>
      <c r="C35" s="16" t="s">
        <v>143</v>
      </c>
      <c r="D35" s="16"/>
      <c r="E35" s="16" t="s">
        <v>142</v>
      </c>
      <c r="F35" s="16"/>
      <c r="G35" s="33"/>
      <c r="P35" s="18"/>
      <c r="Q35" s="18"/>
      <c r="R35" s="18"/>
      <c r="S35" s="18"/>
      <c r="T35" s="18"/>
      <c r="U35" s="18"/>
      <c r="V35" s="18"/>
      <c r="W35" s="18"/>
      <c r="X35" s="18"/>
      <c r="AF35" s="33"/>
      <c r="AG35" s="1"/>
    </row>
    <row r="36" spans="1:33" x14ac:dyDescent="0.25">
      <c r="A36" s="2" t="s">
        <v>36</v>
      </c>
      <c r="B36" s="15">
        <v>25</v>
      </c>
      <c r="C36" s="15" t="s">
        <v>198</v>
      </c>
      <c r="D36" s="15">
        <v>13</v>
      </c>
      <c r="E36" s="15" t="s">
        <v>17</v>
      </c>
      <c r="F36" s="15">
        <v>7</v>
      </c>
      <c r="G36" s="1"/>
      <c r="Q36" s="18"/>
      <c r="R36" s="18"/>
      <c r="S36" s="18"/>
      <c r="T36" s="18"/>
      <c r="U36" s="18"/>
      <c r="V36" s="18"/>
      <c r="W36" s="18"/>
      <c r="X36" s="18"/>
      <c r="AG36" s="1"/>
    </row>
    <row r="37" spans="1:33" x14ac:dyDescent="0.25">
      <c r="A37" s="1" t="s">
        <v>81</v>
      </c>
      <c r="B37" s="15">
        <v>26</v>
      </c>
      <c r="C37" s="15" t="s">
        <v>147</v>
      </c>
      <c r="D37" s="15">
        <v>10</v>
      </c>
      <c r="E37" s="15" t="s">
        <v>146</v>
      </c>
      <c r="F37" s="15">
        <v>3</v>
      </c>
      <c r="G37" s="1"/>
      <c r="Q37" s="18"/>
      <c r="R37" s="18"/>
      <c r="S37" s="18"/>
      <c r="T37" s="18"/>
      <c r="U37" s="18"/>
      <c r="V37" s="18"/>
      <c r="W37" s="18"/>
      <c r="X37" s="18"/>
      <c r="AG37" s="1"/>
    </row>
    <row r="38" spans="1:33" x14ac:dyDescent="0.25">
      <c r="A38" s="1"/>
      <c r="B38" s="15">
        <v>27</v>
      </c>
      <c r="C38" s="15" t="s">
        <v>57</v>
      </c>
      <c r="D38" s="15">
        <v>8</v>
      </c>
      <c r="E38" s="15" t="s">
        <v>152</v>
      </c>
      <c r="F38" s="15">
        <v>3</v>
      </c>
      <c r="G38" s="1"/>
      <c r="Q38" s="18"/>
      <c r="R38" s="18"/>
      <c r="S38" s="18"/>
      <c r="T38" s="18"/>
      <c r="U38" s="18"/>
      <c r="V38" s="18"/>
      <c r="W38" s="18"/>
      <c r="X38" s="18"/>
      <c r="AG38" s="1"/>
    </row>
    <row r="39" spans="1:33" x14ac:dyDescent="0.25">
      <c r="A39" s="1"/>
      <c r="B39" s="15">
        <v>28</v>
      </c>
      <c r="C39" s="15" t="s">
        <v>285</v>
      </c>
      <c r="D39" s="15">
        <v>7</v>
      </c>
      <c r="E39" s="15" t="s">
        <v>153</v>
      </c>
      <c r="F39" s="15">
        <v>6</v>
      </c>
      <c r="G39" s="1"/>
      <c r="Q39" s="18"/>
      <c r="R39" s="18"/>
      <c r="S39" s="18"/>
      <c r="T39" s="18"/>
      <c r="U39" s="18"/>
      <c r="V39" s="18"/>
      <c r="W39" s="18"/>
      <c r="X39" s="18"/>
      <c r="AG39" s="1"/>
    </row>
    <row r="40" spans="1:33" x14ac:dyDescent="0.25">
      <c r="A40" s="1"/>
      <c r="B40" s="15">
        <v>29</v>
      </c>
      <c r="C40" s="15" t="s">
        <v>52</v>
      </c>
      <c r="D40" s="15">
        <v>7</v>
      </c>
      <c r="E40" s="15" t="s">
        <v>150</v>
      </c>
      <c r="F40" s="15">
        <v>2</v>
      </c>
      <c r="G40" s="1"/>
      <c r="Q40" s="18"/>
      <c r="R40" s="18"/>
      <c r="S40" s="18"/>
      <c r="T40" s="18"/>
      <c r="U40" s="18"/>
      <c r="V40" s="18"/>
      <c r="W40" s="18"/>
      <c r="X40" s="18"/>
      <c r="AG40" s="1"/>
    </row>
    <row r="41" spans="1:33" x14ac:dyDescent="0.25">
      <c r="A41" s="1"/>
      <c r="B41" s="15">
        <v>30</v>
      </c>
      <c r="C41" s="15" t="s">
        <v>100</v>
      </c>
      <c r="D41" s="15">
        <v>2</v>
      </c>
      <c r="E41" s="25" t="s">
        <v>235</v>
      </c>
      <c r="F41" s="25">
        <v>6</v>
      </c>
      <c r="G41" s="1"/>
      <c r="Q41" s="18"/>
      <c r="R41" s="18"/>
      <c r="S41" s="18"/>
      <c r="T41" s="18"/>
      <c r="U41" s="18"/>
      <c r="V41" s="18"/>
      <c r="W41" s="18"/>
      <c r="X41" s="18"/>
      <c r="AG41" s="1"/>
    </row>
    <row r="42" spans="1:33" x14ac:dyDescent="0.25">
      <c r="A42" s="1"/>
      <c r="B42" s="15">
        <v>31</v>
      </c>
      <c r="C42" s="15" t="s">
        <v>199</v>
      </c>
      <c r="D42" s="15">
        <v>0</v>
      </c>
      <c r="E42" s="15" t="s">
        <v>318</v>
      </c>
      <c r="F42" s="15">
        <v>18</v>
      </c>
      <c r="G42" s="1"/>
      <c r="Q42" s="18"/>
      <c r="R42" s="18"/>
      <c r="S42" s="18"/>
      <c r="T42" s="18"/>
      <c r="U42" s="18"/>
      <c r="V42" s="18"/>
      <c r="W42" s="18"/>
      <c r="X42" s="18"/>
      <c r="AG42" s="1"/>
    </row>
    <row r="43" spans="1:33" x14ac:dyDescent="0.25">
      <c r="A43" s="1"/>
      <c r="B43" s="15">
        <v>32</v>
      </c>
      <c r="C43" s="15" t="s">
        <v>148</v>
      </c>
      <c r="D43" s="15">
        <v>2</v>
      </c>
      <c r="E43" s="15" t="s">
        <v>23</v>
      </c>
      <c r="F43" s="15">
        <v>12</v>
      </c>
      <c r="G43" s="1"/>
      <c r="Q43" s="18"/>
      <c r="R43" s="18"/>
      <c r="S43" s="18"/>
      <c r="T43" s="18"/>
      <c r="U43" s="18"/>
      <c r="V43" s="18"/>
      <c r="W43" s="18"/>
      <c r="X43" s="18"/>
      <c r="AG43" s="1"/>
    </row>
    <row r="44" spans="1:33" x14ac:dyDescent="0.25">
      <c r="A44" s="1"/>
      <c r="B44" s="15">
        <v>33</v>
      </c>
      <c r="C44" s="15" t="s">
        <v>110</v>
      </c>
      <c r="D44" s="15">
        <v>7</v>
      </c>
      <c r="E44" s="15" t="s">
        <v>49</v>
      </c>
      <c r="F44" s="15">
        <v>3</v>
      </c>
      <c r="G44" s="1"/>
      <c r="Q44" s="18"/>
      <c r="R44" s="18"/>
      <c r="S44" s="18"/>
      <c r="T44" s="18"/>
      <c r="U44" s="18"/>
      <c r="V44" s="18"/>
      <c r="W44" s="18"/>
      <c r="X44" s="18"/>
      <c r="AG44" s="1"/>
    </row>
    <row r="45" spans="1:33" x14ac:dyDescent="0.25">
      <c r="A45" s="1"/>
      <c r="B45" s="1"/>
      <c r="C45" s="1"/>
      <c r="D45" s="1"/>
      <c r="E45" s="1"/>
      <c r="F45" s="1"/>
      <c r="G45" s="1"/>
      <c r="Q45" s="18"/>
      <c r="R45" s="18"/>
      <c r="S45" s="18"/>
      <c r="T45" s="18"/>
      <c r="U45" s="18"/>
      <c r="V45" s="18"/>
      <c r="W45" s="18"/>
      <c r="X45" s="18"/>
      <c r="AG45" s="1"/>
    </row>
    <row r="46" spans="1:33" x14ac:dyDescent="0.25">
      <c r="A46" s="1"/>
      <c r="B46" s="1"/>
      <c r="C46" s="1"/>
      <c r="D46" s="1"/>
      <c r="E46" s="1"/>
      <c r="F46" s="1"/>
      <c r="G46" s="1"/>
      <c r="Q46" s="18"/>
      <c r="R46" s="18"/>
      <c r="S46" s="18"/>
      <c r="T46" s="18"/>
      <c r="U46" s="18"/>
      <c r="V46" s="18"/>
      <c r="W46" s="18"/>
      <c r="X46" s="18"/>
      <c r="AG46" s="1"/>
    </row>
    <row r="47" spans="1:33" x14ac:dyDescent="0.25">
      <c r="A47" s="3" t="s">
        <v>42</v>
      </c>
      <c r="B47" s="16" t="s">
        <v>3</v>
      </c>
      <c r="C47" s="16" t="s">
        <v>143</v>
      </c>
      <c r="D47" s="16"/>
      <c r="E47" s="16" t="s">
        <v>142</v>
      </c>
      <c r="F47" s="16"/>
      <c r="G47" s="33"/>
      <c r="Q47" s="18"/>
      <c r="R47" s="18"/>
      <c r="S47" s="18"/>
      <c r="T47" s="18"/>
      <c r="U47" s="18"/>
      <c r="V47" s="18"/>
      <c r="W47" s="18"/>
      <c r="X47" s="18"/>
      <c r="AF47" s="33"/>
      <c r="AG47" s="1"/>
    </row>
    <row r="48" spans="1:33" x14ac:dyDescent="0.25">
      <c r="A48" s="1" t="s">
        <v>36</v>
      </c>
      <c r="B48" s="25">
        <v>34</v>
      </c>
      <c r="C48" s="25" t="s">
        <v>147</v>
      </c>
      <c r="D48" s="25">
        <v>10</v>
      </c>
      <c r="E48" s="25" t="s">
        <v>57</v>
      </c>
      <c r="F48" s="25">
        <v>2</v>
      </c>
      <c r="G48" s="18"/>
      <c r="Q48" s="18"/>
      <c r="R48" s="18"/>
      <c r="S48" s="18"/>
      <c r="T48" s="18"/>
      <c r="U48" s="18"/>
      <c r="V48" s="18"/>
      <c r="W48" s="18"/>
      <c r="X48" s="18"/>
      <c r="AF48" s="18"/>
      <c r="AG48" s="1"/>
    </row>
    <row r="49" spans="1:33" x14ac:dyDescent="0.25">
      <c r="A49" s="1" t="s">
        <v>198</v>
      </c>
      <c r="B49" s="25">
        <v>35</v>
      </c>
      <c r="C49" s="25" t="s">
        <v>285</v>
      </c>
      <c r="D49" s="25">
        <v>3</v>
      </c>
      <c r="E49" s="25" t="s">
        <v>52</v>
      </c>
      <c r="F49" s="25">
        <v>9</v>
      </c>
      <c r="G49" s="18"/>
      <c r="R49" s="18"/>
      <c r="S49" s="18"/>
      <c r="T49" s="18"/>
      <c r="U49" s="18"/>
      <c r="V49" s="18"/>
      <c r="W49" s="18"/>
      <c r="X49" s="18"/>
      <c r="AF49" s="18"/>
      <c r="AG49" s="1"/>
    </row>
    <row r="50" spans="1:33" x14ac:dyDescent="0.25">
      <c r="A50" s="1"/>
      <c r="B50" s="25">
        <v>36</v>
      </c>
      <c r="C50" s="25" t="s">
        <v>235</v>
      </c>
      <c r="D50" s="25">
        <v>10</v>
      </c>
      <c r="E50" s="25" t="s">
        <v>199</v>
      </c>
      <c r="F50" s="25">
        <v>2</v>
      </c>
      <c r="G50" s="18"/>
      <c r="R50" s="18"/>
      <c r="S50" s="18"/>
      <c r="T50" s="18"/>
      <c r="U50" s="18"/>
      <c r="V50" s="18"/>
      <c r="W50" s="18"/>
      <c r="X50" s="18"/>
      <c r="AF50" s="18"/>
      <c r="AG50" s="1"/>
    </row>
    <row r="51" spans="1:33" x14ac:dyDescent="0.25">
      <c r="A51" s="1"/>
      <c r="B51" s="25">
        <v>37</v>
      </c>
      <c r="C51" s="15" t="s">
        <v>148</v>
      </c>
      <c r="D51" s="15">
        <v>4</v>
      </c>
      <c r="E51" s="15" t="s">
        <v>49</v>
      </c>
      <c r="F51" s="15">
        <v>0</v>
      </c>
      <c r="G51" s="1"/>
      <c r="R51" s="18"/>
      <c r="S51" s="18"/>
      <c r="T51" s="18"/>
      <c r="U51" s="18"/>
      <c r="V51" s="18"/>
      <c r="W51" s="18"/>
      <c r="X51" s="18"/>
      <c r="AG51" s="1"/>
    </row>
    <row r="52" spans="1:33" x14ac:dyDescent="0.25">
      <c r="A52" s="1"/>
      <c r="B52" s="25">
        <v>38</v>
      </c>
      <c r="C52" s="15" t="s">
        <v>421</v>
      </c>
      <c r="D52" s="15">
        <v>12</v>
      </c>
      <c r="E52" s="15" t="s">
        <v>81</v>
      </c>
      <c r="F52" s="15">
        <v>6</v>
      </c>
      <c r="G52" s="1"/>
      <c r="R52" s="18"/>
      <c r="S52" s="18"/>
      <c r="T52" s="18"/>
      <c r="U52" s="18"/>
      <c r="V52" s="18"/>
      <c r="W52" s="18"/>
      <c r="X52" s="18"/>
      <c r="AG52" s="1"/>
    </row>
    <row r="53" spans="1:33" x14ac:dyDescent="0.25">
      <c r="A53" s="1"/>
      <c r="B53" s="25">
        <v>39</v>
      </c>
      <c r="C53" s="15" t="s">
        <v>110</v>
      </c>
      <c r="D53" s="15">
        <v>2</v>
      </c>
      <c r="E53" s="15" t="s">
        <v>23</v>
      </c>
      <c r="F53" s="15">
        <v>7</v>
      </c>
      <c r="G53" s="1"/>
      <c r="R53" s="18"/>
      <c r="S53" s="18"/>
      <c r="T53" s="18"/>
      <c r="U53" s="18"/>
      <c r="V53" s="18"/>
      <c r="W53" s="18"/>
      <c r="X53" s="18"/>
      <c r="AG53" s="1"/>
    </row>
    <row r="54" spans="1:33" x14ac:dyDescent="0.25">
      <c r="A54" s="1"/>
      <c r="B54" s="1"/>
      <c r="C54" s="1"/>
      <c r="D54" s="1"/>
      <c r="E54" s="1"/>
      <c r="F54" s="1"/>
      <c r="G54" s="1"/>
      <c r="R54" s="18"/>
      <c r="S54" s="18"/>
      <c r="T54" s="18"/>
      <c r="U54" s="18"/>
      <c r="V54" s="18"/>
      <c r="W54" s="18"/>
      <c r="X54" s="18"/>
      <c r="AG54" s="1"/>
    </row>
    <row r="55" spans="1:33" x14ac:dyDescent="0.25">
      <c r="A55" s="1"/>
      <c r="B55" s="1"/>
      <c r="C55" s="1"/>
      <c r="D55" s="1"/>
      <c r="E55" s="1"/>
      <c r="F55" s="1"/>
      <c r="G55" s="1"/>
      <c r="R55" s="18"/>
      <c r="S55" s="18"/>
      <c r="T55" s="18"/>
      <c r="U55" s="18"/>
      <c r="V55" s="18"/>
      <c r="W55" s="18"/>
      <c r="X55" s="18"/>
      <c r="AG55" s="1"/>
    </row>
    <row r="56" spans="1:33" x14ac:dyDescent="0.25">
      <c r="A56" s="3" t="s">
        <v>45</v>
      </c>
      <c r="B56" s="16" t="s">
        <v>3</v>
      </c>
      <c r="C56" s="16" t="s">
        <v>143</v>
      </c>
      <c r="D56" s="16"/>
      <c r="E56" s="16" t="s">
        <v>142</v>
      </c>
      <c r="F56" s="16"/>
      <c r="G56" s="33"/>
      <c r="R56" s="18"/>
      <c r="S56" s="18"/>
      <c r="T56" s="18"/>
      <c r="U56" s="18"/>
      <c r="V56" s="18"/>
      <c r="W56" s="18"/>
      <c r="X56" s="18"/>
      <c r="AF56" s="33"/>
      <c r="AG56" s="1"/>
    </row>
    <row r="57" spans="1:33" x14ac:dyDescent="0.25">
      <c r="A57" s="2" t="s">
        <v>36</v>
      </c>
      <c r="B57" s="15">
        <v>40</v>
      </c>
      <c r="C57" s="15" t="s">
        <v>198</v>
      </c>
      <c r="D57" s="15">
        <v>3</v>
      </c>
      <c r="E57" s="15" t="s">
        <v>247</v>
      </c>
      <c r="F57" s="15">
        <v>9</v>
      </c>
      <c r="G57" s="1"/>
      <c r="R57" s="18"/>
      <c r="S57" s="18"/>
      <c r="T57" s="18"/>
      <c r="U57" s="18"/>
      <c r="V57" s="18"/>
      <c r="W57" s="18"/>
      <c r="X57" s="18"/>
      <c r="AG57" s="1"/>
    </row>
    <row r="58" spans="1:33" x14ac:dyDescent="0.25">
      <c r="A58" s="1" t="s">
        <v>147</v>
      </c>
      <c r="B58" s="15">
        <v>41</v>
      </c>
      <c r="C58" s="15" t="s">
        <v>235</v>
      </c>
      <c r="D58" s="15">
        <v>6</v>
      </c>
      <c r="E58" s="15" t="s">
        <v>148</v>
      </c>
      <c r="F58" s="15">
        <v>11</v>
      </c>
      <c r="G58" s="1"/>
      <c r="S58" s="18"/>
      <c r="T58" s="18"/>
      <c r="U58" s="18"/>
      <c r="V58" s="18"/>
      <c r="W58" s="18"/>
      <c r="X58" s="18"/>
      <c r="AG58" s="1"/>
    </row>
    <row r="59" spans="1:33" x14ac:dyDescent="0.25">
      <c r="A59" s="1"/>
      <c r="B59" s="15">
        <v>42</v>
      </c>
      <c r="C59" s="15" t="s">
        <v>110</v>
      </c>
      <c r="D59" s="15">
        <v>1</v>
      </c>
      <c r="E59" s="15" t="s">
        <v>81</v>
      </c>
      <c r="F59" s="15">
        <v>8</v>
      </c>
      <c r="G59" s="1"/>
      <c r="S59" s="18"/>
      <c r="T59" s="18"/>
      <c r="U59" s="18"/>
      <c r="V59" s="18"/>
      <c r="W59" s="18"/>
      <c r="X59" s="18"/>
      <c r="AG59" s="1"/>
    </row>
    <row r="60" spans="1:33" x14ac:dyDescent="0.25">
      <c r="A60" s="1"/>
      <c r="B60" s="15">
        <v>43</v>
      </c>
      <c r="C60" s="15" t="s">
        <v>421</v>
      </c>
      <c r="D60" s="15">
        <v>1</v>
      </c>
      <c r="E60" s="15" t="s">
        <v>23</v>
      </c>
      <c r="F60" s="15">
        <v>10</v>
      </c>
      <c r="G60" s="1"/>
      <c r="S60" s="18"/>
      <c r="T60" s="18"/>
      <c r="U60" s="18"/>
      <c r="V60" s="18"/>
      <c r="W60" s="18"/>
      <c r="X60" s="18"/>
      <c r="AG60" s="1"/>
    </row>
    <row r="61" spans="1:33" x14ac:dyDescent="0.25">
      <c r="A61" s="1"/>
      <c r="B61" s="1"/>
      <c r="C61" s="1"/>
      <c r="D61" s="1"/>
      <c r="E61" s="1"/>
      <c r="F61" s="1"/>
      <c r="G61" s="1"/>
      <c r="S61" s="18"/>
      <c r="T61" s="18"/>
      <c r="U61" s="18"/>
      <c r="V61" s="18"/>
      <c r="W61" s="18"/>
      <c r="X61" s="18"/>
      <c r="AG61" s="1"/>
    </row>
    <row r="62" spans="1:33" x14ac:dyDescent="0.25">
      <c r="A62" s="1"/>
      <c r="B62" s="1"/>
      <c r="C62" s="1"/>
      <c r="D62" s="1"/>
      <c r="E62" s="1"/>
      <c r="F62" s="1"/>
      <c r="G62" s="1"/>
      <c r="S62" s="18"/>
      <c r="T62" s="18"/>
      <c r="U62" s="18"/>
      <c r="V62" s="18"/>
      <c r="W62" s="18"/>
      <c r="X62" s="18"/>
      <c r="AG62" s="1"/>
    </row>
    <row r="63" spans="1:33" x14ac:dyDescent="0.25">
      <c r="A63" s="3" t="s">
        <v>48</v>
      </c>
      <c r="B63" s="16" t="s">
        <v>3</v>
      </c>
      <c r="C63" s="16" t="s">
        <v>143</v>
      </c>
      <c r="D63" s="16"/>
      <c r="E63" s="16" t="s">
        <v>142</v>
      </c>
      <c r="F63" s="16"/>
      <c r="G63" s="33"/>
      <c r="S63" s="18"/>
      <c r="T63" s="18"/>
      <c r="U63" s="18"/>
      <c r="V63" s="18"/>
      <c r="W63" s="18"/>
      <c r="X63" s="18"/>
      <c r="AF63" s="33"/>
      <c r="AG63" s="1"/>
    </row>
    <row r="64" spans="1:33" x14ac:dyDescent="0.25">
      <c r="A64" s="1"/>
      <c r="B64" s="15">
        <v>44</v>
      </c>
      <c r="C64" s="15" t="s">
        <v>421</v>
      </c>
      <c r="D64" s="15">
        <v>3</v>
      </c>
      <c r="E64" s="15" t="s">
        <v>148</v>
      </c>
      <c r="F64" s="15">
        <v>2</v>
      </c>
      <c r="G64" s="1"/>
      <c r="AG64" s="1"/>
    </row>
    <row r="65" spans="1:33" x14ac:dyDescent="0.25">
      <c r="A65" s="1"/>
      <c r="B65" s="15">
        <v>45</v>
      </c>
      <c r="C65" s="15" t="s">
        <v>147</v>
      </c>
      <c r="D65" s="15">
        <v>3</v>
      </c>
      <c r="E65" s="15" t="s">
        <v>23</v>
      </c>
      <c r="F65" s="15">
        <v>5</v>
      </c>
      <c r="G65" s="1"/>
      <c r="AG65" s="1"/>
    </row>
    <row r="66" spans="1:33" x14ac:dyDescent="0.25">
      <c r="A66" s="1"/>
      <c r="B66" s="15">
        <v>46</v>
      </c>
      <c r="C66" s="15" t="s">
        <v>81</v>
      </c>
      <c r="D66" s="15">
        <v>3</v>
      </c>
      <c r="E66" s="15" t="s">
        <v>52</v>
      </c>
      <c r="F66" s="15">
        <v>6</v>
      </c>
      <c r="G66" s="1"/>
      <c r="AG66" s="1"/>
    </row>
    <row r="67" spans="1:33" x14ac:dyDescent="0.25">
      <c r="A67" s="1"/>
      <c r="B67" s="1"/>
      <c r="C67" s="1"/>
      <c r="D67" s="1"/>
      <c r="E67" s="1"/>
      <c r="F67" s="1"/>
      <c r="G67" s="1"/>
      <c r="AG67" s="1"/>
    </row>
    <row r="68" spans="1:33" x14ac:dyDescent="0.25">
      <c r="A68" s="1"/>
      <c r="B68" s="1"/>
      <c r="C68" s="1"/>
      <c r="D68" s="1"/>
      <c r="E68" s="1"/>
      <c r="F68" s="1"/>
      <c r="G68" s="1"/>
      <c r="AG68" s="1"/>
    </row>
    <row r="69" spans="1:33" x14ac:dyDescent="0.25">
      <c r="A69" s="3" t="s">
        <v>53</v>
      </c>
      <c r="B69" s="16" t="s">
        <v>3</v>
      </c>
      <c r="C69" s="16" t="s">
        <v>143</v>
      </c>
      <c r="D69" s="16"/>
      <c r="E69" s="16" t="s">
        <v>142</v>
      </c>
      <c r="F69" s="16"/>
      <c r="G69" s="33"/>
      <c r="AF69" s="33"/>
      <c r="AG69" s="1"/>
    </row>
    <row r="70" spans="1:33" x14ac:dyDescent="0.25">
      <c r="A70" s="1"/>
      <c r="B70" s="15">
        <v>47</v>
      </c>
      <c r="C70" s="15" t="s">
        <v>52</v>
      </c>
      <c r="D70" s="15">
        <v>6</v>
      </c>
      <c r="E70" s="15" t="s">
        <v>318</v>
      </c>
      <c r="F70" s="15">
        <v>5</v>
      </c>
      <c r="G70" s="1"/>
      <c r="AG70" s="1"/>
    </row>
    <row r="71" spans="1:33" x14ac:dyDescent="0.25">
      <c r="A71" s="1"/>
      <c r="B71" s="1"/>
      <c r="C71" s="1"/>
      <c r="D71" s="1"/>
      <c r="E71" s="1"/>
      <c r="F71" s="1"/>
      <c r="G71" s="1"/>
      <c r="AG71" s="1"/>
    </row>
    <row r="72" spans="1:33" x14ac:dyDescent="0.25">
      <c r="A72" s="1"/>
      <c r="B72" s="1"/>
      <c r="C72" s="1"/>
      <c r="D72" s="1"/>
      <c r="E72" s="1"/>
      <c r="F72" s="1"/>
      <c r="G72" s="1"/>
      <c r="AG72" s="1"/>
    </row>
    <row r="73" spans="1:33" x14ac:dyDescent="0.25">
      <c r="A73" s="3" t="s">
        <v>112</v>
      </c>
      <c r="B73" s="16" t="s">
        <v>3</v>
      </c>
      <c r="C73" s="16" t="s">
        <v>143</v>
      </c>
      <c r="D73" s="16"/>
      <c r="E73" s="16" t="s">
        <v>142</v>
      </c>
      <c r="F73" s="16"/>
      <c r="G73" s="33"/>
      <c r="AF73" s="33"/>
      <c r="AG73" s="1"/>
    </row>
    <row r="74" spans="1:33" x14ac:dyDescent="0.25">
      <c r="A74" s="1"/>
      <c r="B74" s="15">
        <v>48</v>
      </c>
      <c r="C74" s="15" t="s">
        <v>52</v>
      </c>
      <c r="D74" s="15">
        <v>4</v>
      </c>
      <c r="E74" s="15" t="s">
        <v>23</v>
      </c>
      <c r="F74" s="15">
        <v>5</v>
      </c>
      <c r="G74" s="1"/>
      <c r="AG74" s="1"/>
    </row>
    <row r="75" spans="1:33" x14ac:dyDescent="0.25">
      <c r="A75" s="1"/>
      <c r="B75" s="1"/>
      <c r="C75" s="1"/>
      <c r="D75" s="1"/>
      <c r="E75" s="1"/>
      <c r="F75" s="1"/>
      <c r="G75" s="1"/>
      <c r="AG75" s="1"/>
    </row>
    <row r="76" spans="1:33" ht="18.75" x14ac:dyDescent="0.3">
      <c r="B76" s="29" t="s">
        <v>248</v>
      </c>
      <c r="AG76" s="1"/>
    </row>
  </sheetData>
  <sortState xmlns:xlrd2="http://schemas.microsoft.com/office/spreadsheetml/2017/richdata2" ref="H11:AG13">
    <sortCondition ref="AG11:AG13"/>
  </sortState>
  <pageMargins left="0.7" right="0.7" top="0.75" bottom="0.75" header="0.3" footer="0.3"/>
  <pageSetup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C028A9-CBE3-44E3-BA1F-0C164C9B364F}">
  <dimension ref="A3:AF78"/>
  <sheetViews>
    <sheetView showGridLines="0" zoomScaleNormal="100" workbookViewId="0"/>
  </sheetViews>
  <sheetFormatPr defaultRowHeight="15" x14ac:dyDescent="0.25"/>
  <cols>
    <col min="1" max="1" width="15.28515625" customWidth="1"/>
    <col min="3" max="3" width="23.7109375" customWidth="1"/>
    <col min="4" max="4" width="5.5703125" customWidth="1"/>
    <col min="5" max="5" width="29.140625" customWidth="1"/>
    <col min="6" max="6" width="6.140625" customWidth="1"/>
    <col min="7" max="7" width="5.5703125" customWidth="1"/>
    <col min="8" max="8" width="21.7109375" customWidth="1"/>
    <col min="9" max="24" width="3.7109375" style="18" customWidth="1"/>
    <col min="25" max="25" width="7.140625" style="18" bestFit="1" customWidth="1"/>
    <col min="26" max="26" width="5.28515625" bestFit="1" customWidth="1"/>
    <col min="27" max="27" width="4.7109375" bestFit="1" customWidth="1"/>
    <col min="28" max="28" width="3.140625" bestFit="1" customWidth="1"/>
    <col min="29" max="29" width="6.85546875" bestFit="1" customWidth="1"/>
    <col min="30" max="30" width="3.42578125" bestFit="1" customWidth="1"/>
    <col min="31" max="31" width="7.140625" bestFit="1" customWidth="1"/>
    <col min="32" max="32" width="8.140625" bestFit="1" customWidth="1"/>
  </cols>
  <sheetData>
    <row r="3" spans="1:32" ht="18.75" x14ac:dyDescent="0.3">
      <c r="A3" s="1"/>
      <c r="B3" s="1"/>
      <c r="C3" s="1"/>
      <c r="D3" s="10" t="s">
        <v>249</v>
      </c>
      <c r="F3" s="1"/>
      <c r="G3" s="1"/>
      <c r="H3" s="1"/>
      <c r="L3" s="20"/>
      <c r="N3" s="20"/>
    </row>
    <row r="4" spans="1:32" x14ac:dyDescent="0.25">
      <c r="A4" s="1"/>
      <c r="B4" s="1"/>
      <c r="C4" s="1"/>
      <c r="D4" s="1"/>
      <c r="E4" s="1"/>
      <c r="F4" s="1"/>
      <c r="G4" s="1"/>
    </row>
    <row r="5" spans="1:32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Y5" s="19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</row>
    <row r="6" spans="1:32" x14ac:dyDescent="0.25">
      <c r="A6" s="4" t="s">
        <v>36</v>
      </c>
      <c r="B6" s="15">
        <v>1</v>
      </c>
      <c r="C6" s="15" t="s">
        <v>88</v>
      </c>
      <c r="D6" s="15">
        <v>2</v>
      </c>
      <c r="E6" s="15" t="s">
        <v>24</v>
      </c>
      <c r="F6" s="15">
        <v>1</v>
      </c>
      <c r="G6" s="1"/>
      <c r="H6" s="58" t="s">
        <v>148</v>
      </c>
      <c r="I6" s="34">
        <v>7</v>
      </c>
      <c r="J6" s="43">
        <v>4</v>
      </c>
      <c r="K6" s="34">
        <v>7</v>
      </c>
      <c r="L6" s="43">
        <v>4</v>
      </c>
      <c r="M6" s="39">
        <v>2</v>
      </c>
      <c r="N6" s="45">
        <v>12</v>
      </c>
      <c r="O6" s="34">
        <v>6</v>
      </c>
      <c r="P6" s="43">
        <v>2</v>
      </c>
      <c r="Q6" s="34">
        <v>10</v>
      </c>
      <c r="R6" s="43">
        <v>5</v>
      </c>
      <c r="S6" s="34">
        <v>10</v>
      </c>
      <c r="T6" s="43">
        <v>0</v>
      </c>
      <c r="U6" s="34">
        <v>4</v>
      </c>
      <c r="V6" s="43">
        <v>1</v>
      </c>
      <c r="W6" s="34">
        <v>3</v>
      </c>
      <c r="X6" s="34">
        <v>2</v>
      </c>
      <c r="Y6" s="18">
        <v>8</v>
      </c>
      <c r="Z6" s="18">
        <v>1</v>
      </c>
      <c r="AA6" s="18">
        <v>1</v>
      </c>
      <c r="AB6" s="18">
        <f>I6+K6+M6+O6+Q6+S6+U6+W6</f>
        <v>49</v>
      </c>
      <c r="AC6" s="20">
        <f>AB6/Y6</f>
        <v>6.125</v>
      </c>
      <c r="AD6" s="18">
        <f>J6+L6+N6+P6+R6+T6+V6+X6</f>
        <v>30</v>
      </c>
      <c r="AE6" s="20">
        <f>AD6/Y6</f>
        <v>3.75</v>
      </c>
      <c r="AF6" s="18">
        <f>AB6-AD6</f>
        <v>19</v>
      </c>
    </row>
    <row r="7" spans="1:32" x14ac:dyDescent="0.25">
      <c r="A7" s="1" t="s">
        <v>150</v>
      </c>
      <c r="B7" s="15">
        <v>2</v>
      </c>
      <c r="C7" s="15" t="s">
        <v>22</v>
      </c>
      <c r="D7" s="15">
        <v>5</v>
      </c>
      <c r="E7" s="15" t="s">
        <v>217</v>
      </c>
      <c r="F7" s="15">
        <v>2</v>
      </c>
      <c r="G7" s="1"/>
      <c r="H7" s="58" t="s">
        <v>231</v>
      </c>
      <c r="I7" s="39">
        <v>1</v>
      </c>
      <c r="J7" s="45">
        <v>2</v>
      </c>
      <c r="K7" s="34">
        <v>4</v>
      </c>
      <c r="L7" s="43">
        <v>2</v>
      </c>
      <c r="M7" s="34">
        <v>11</v>
      </c>
      <c r="N7" s="43">
        <v>7</v>
      </c>
      <c r="O7" s="36" t="s">
        <v>308</v>
      </c>
      <c r="P7" s="59"/>
      <c r="Q7" s="34">
        <v>4</v>
      </c>
      <c r="R7" s="43">
        <v>3</v>
      </c>
      <c r="S7" s="34">
        <v>10</v>
      </c>
      <c r="T7" s="43">
        <v>3</v>
      </c>
      <c r="U7" s="34">
        <v>4</v>
      </c>
      <c r="V7" s="43">
        <v>3</v>
      </c>
      <c r="W7" s="39">
        <v>2</v>
      </c>
      <c r="X7" s="39">
        <v>3</v>
      </c>
      <c r="Y7" s="18">
        <v>7</v>
      </c>
      <c r="Z7" s="18">
        <v>5</v>
      </c>
      <c r="AA7" s="18">
        <v>2</v>
      </c>
      <c r="AB7" s="18">
        <f>I7+K7+M7+Q7+S7+U7+W7</f>
        <v>36</v>
      </c>
      <c r="AC7" s="20">
        <f>AB7/Y7</f>
        <v>5.1428571428571432</v>
      </c>
      <c r="AD7" s="18">
        <f>J7+L7+N7+R7+T7+V7+X7</f>
        <v>23</v>
      </c>
      <c r="AE7" s="20">
        <f>AD7/Y7</f>
        <v>3.2857142857142856</v>
      </c>
      <c r="AF7" s="18">
        <f t="shared" ref="AF7:AF30" si="0">AB7-AD7</f>
        <v>13</v>
      </c>
    </row>
    <row r="8" spans="1:32" x14ac:dyDescent="0.25">
      <c r="A8" s="1"/>
      <c r="B8" s="15">
        <v>3</v>
      </c>
      <c r="C8" s="15" t="s">
        <v>29</v>
      </c>
      <c r="D8" s="15">
        <v>2</v>
      </c>
      <c r="E8" s="15" t="s">
        <v>235</v>
      </c>
      <c r="F8" s="15">
        <v>1</v>
      </c>
      <c r="G8" s="1"/>
      <c r="H8" s="58" t="s">
        <v>233</v>
      </c>
      <c r="I8" s="48" t="s">
        <v>308</v>
      </c>
      <c r="J8" s="59"/>
      <c r="K8" s="34">
        <v>4</v>
      </c>
      <c r="L8" s="43">
        <v>3</v>
      </c>
      <c r="M8" s="34">
        <v>6</v>
      </c>
      <c r="N8" s="43">
        <v>3</v>
      </c>
      <c r="O8" s="34">
        <v>7</v>
      </c>
      <c r="P8" s="43">
        <v>1</v>
      </c>
      <c r="Q8" s="34">
        <v>6</v>
      </c>
      <c r="R8" s="43">
        <v>8</v>
      </c>
      <c r="S8" s="39">
        <v>3</v>
      </c>
      <c r="T8" s="45">
        <v>10</v>
      </c>
      <c r="U8" s="39">
        <v>1</v>
      </c>
      <c r="V8" s="39">
        <v>4</v>
      </c>
      <c r="Y8" s="18">
        <v>6</v>
      </c>
      <c r="Z8" s="18">
        <v>4</v>
      </c>
      <c r="AA8" s="18">
        <v>2</v>
      </c>
      <c r="AB8" s="18">
        <f>K8+M8+O8+Q8+S8+U8</f>
        <v>27</v>
      </c>
      <c r="AC8" s="18">
        <f t="shared" ref="AC8:AC9" si="1">AB8/Y8</f>
        <v>4.5</v>
      </c>
      <c r="AD8" s="18">
        <f>L8+N8+P8+R8+T8+V8</f>
        <v>29</v>
      </c>
      <c r="AE8" s="20">
        <f t="shared" ref="AE8:AE9" si="2">AD8/Y8</f>
        <v>4.833333333333333</v>
      </c>
      <c r="AF8" s="18">
        <f t="shared" si="0"/>
        <v>-2</v>
      </c>
    </row>
    <row r="9" spans="1:32" x14ac:dyDescent="0.25">
      <c r="A9" s="1"/>
      <c r="B9" s="15">
        <v>4</v>
      </c>
      <c r="C9" s="15" t="s">
        <v>27</v>
      </c>
      <c r="D9" s="15">
        <v>1</v>
      </c>
      <c r="E9" s="15" t="s">
        <v>30</v>
      </c>
      <c r="F9" s="15">
        <v>5</v>
      </c>
      <c r="G9" s="1"/>
      <c r="H9" s="58" t="s">
        <v>237</v>
      </c>
      <c r="I9" s="34">
        <v>2</v>
      </c>
      <c r="J9" s="43">
        <v>1</v>
      </c>
      <c r="K9" s="34">
        <v>11</v>
      </c>
      <c r="L9" s="43">
        <v>1</v>
      </c>
      <c r="M9" s="36" t="s">
        <v>308</v>
      </c>
      <c r="N9" s="59"/>
      <c r="O9" s="39">
        <v>1</v>
      </c>
      <c r="P9" s="45">
        <v>7</v>
      </c>
      <c r="Q9" s="34">
        <v>5</v>
      </c>
      <c r="R9" s="43">
        <v>1</v>
      </c>
      <c r="S9" s="34">
        <v>10</v>
      </c>
      <c r="T9" s="43">
        <v>3</v>
      </c>
      <c r="U9" s="39">
        <v>3</v>
      </c>
      <c r="V9" s="39">
        <v>4</v>
      </c>
      <c r="Y9" s="18">
        <v>6</v>
      </c>
      <c r="Z9" s="18">
        <v>4</v>
      </c>
      <c r="AA9" s="18">
        <v>2</v>
      </c>
      <c r="AB9" s="18">
        <f>I9+K9+O9+Q9+S9+U9</f>
        <v>32</v>
      </c>
      <c r="AC9" s="20">
        <f t="shared" si="1"/>
        <v>5.333333333333333</v>
      </c>
      <c r="AD9" s="18">
        <f>J9+L9+P9+R9+T9+V9</f>
        <v>17</v>
      </c>
      <c r="AE9" s="20">
        <f t="shared" si="2"/>
        <v>2.8333333333333335</v>
      </c>
      <c r="AF9" s="18">
        <f t="shared" si="0"/>
        <v>15</v>
      </c>
    </row>
    <row r="10" spans="1:32" x14ac:dyDescent="0.25">
      <c r="A10" s="1"/>
      <c r="B10" s="15">
        <v>5</v>
      </c>
      <c r="C10" s="15" t="s">
        <v>31</v>
      </c>
      <c r="D10" s="15">
        <v>11</v>
      </c>
      <c r="E10" s="15" t="s">
        <v>285</v>
      </c>
      <c r="F10" s="15">
        <v>6</v>
      </c>
      <c r="G10" s="1"/>
      <c r="H10" s="58" t="s">
        <v>228</v>
      </c>
      <c r="I10" s="34">
        <v>10</v>
      </c>
      <c r="J10" s="43">
        <v>0</v>
      </c>
      <c r="K10" s="34">
        <v>6</v>
      </c>
      <c r="L10" s="43">
        <v>3</v>
      </c>
      <c r="M10" s="34">
        <v>5</v>
      </c>
      <c r="N10" s="43">
        <v>1</v>
      </c>
      <c r="O10" s="34">
        <v>3</v>
      </c>
      <c r="P10" s="43">
        <v>1</v>
      </c>
      <c r="Q10" s="39">
        <v>6</v>
      </c>
      <c r="R10" s="45">
        <v>8</v>
      </c>
      <c r="S10" s="39">
        <v>3</v>
      </c>
      <c r="T10" s="39">
        <v>10</v>
      </c>
      <c r="Y10" s="18">
        <v>6</v>
      </c>
      <c r="Z10" s="18">
        <v>4</v>
      </c>
      <c r="AA10" s="18">
        <v>2</v>
      </c>
      <c r="AB10" s="18">
        <f>I10+K10+M10+O10+Q10+S10</f>
        <v>33</v>
      </c>
      <c r="AC10" s="18">
        <f>AB10/Y10</f>
        <v>5.5</v>
      </c>
      <c r="AD10" s="18">
        <f>J10+L10+N10+P10+R10+T10</f>
        <v>23</v>
      </c>
      <c r="AE10" s="20">
        <f>AD10/Y10</f>
        <v>3.8333333333333335</v>
      </c>
      <c r="AF10" s="18">
        <f>AB10-AD10</f>
        <v>10</v>
      </c>
    </row>
    <row r="11" spans="1:32" x14ac:dyDescent="0.25">
      <c r="A11" s="1"/>
      <c r="B11" s="15">
        <v>6</v>
      </c>
      <c r="C11" s="15" t="s">
        <v>20</v>
      </c>
      <c r="D11" s="15">
        <v>7</v>
      </c>
      <c r="E11" s="15" t="s">
        <v>246</v>
      </c>
      <c r="F11" s="15">
        <v>3</v>
      </c>
      <c r="G11" s="1"/>
      <c r="H11" s="58" t="s">
        <v>51</v>
      </c>
      <c r="I11" s="39">
        <v>0</v>
      </c>
      <c r="J11" s="45">
        <v>10</v>
      </c>
      <c r="K11" s="34">
        <v>7</v>
      </c>
      <c r="L11" s="43">
        <v>2</v>
      </c>
      <c r="M11" s="34">
        <v>4</v>
      </c>
      <c r="N11" s="43">
        <v>2</v>
      </c>
      <c r="O11" s="34">
        <v>6</v>
      </c>
      <c r="P11" s="43">
        <v>2</v>
      </c>
      <c r="Q11" s="36" t="s">
        <v>308</v>
      </c>
      <c r="R11" s="59"/>
      <c r="S11" s="39">
        <v>0</v>
      </c>
      <c r="T11" s="39">
        <v>10</v>
      </c>
      <c r="Y11" s="18">
        <v>5</v>
      </c>
      <c r="Z11" s="18">
        <v>3</v>
      </c>
      <c r="AA11" s="18">
        <v>2</v>
      </c>
      <c r="AB11" s="18">
        <f>I11+K11+M11+O11+S11</f>
        <v>17</v>
      </c>
      <c r="AC11" s="18">
        <f>AB11/Y11</f>
        <v>3.4</v>
      </c>
      <c r="AD11" s="18">
        <f>J11+L11+N11+P11+T11</f>
        <v>26</v>
      </c>
      <c r="AE11" s="18">
        <f>AD11/Y11</f>
        <v>5.2</v>
      </c>
      <c r="AF11" s="18">
        <f>AB11-AD11</f>
        <v>-9</v>
      </c>
    </row>
    <row r="12" spans="1:32" x14ac:dyDescent="0.25">
      <c r="A12" s="1"/>
      <c r="B12" s="15">
        <v>7</v>
      </c>
      <c r="C12" s="15" t="s">
        <v>15</v>
      </c>
      <c r="D12" s="15">
        <v>5</v>
      </c>
      <c r="E12" s="15" t="s">
        <v>219</v>
      </c>
      <c r="F12" s="15">
        <v>2</v>
      </c>
      <c r="G12" s="1"/>
      <c r="H12" s="58" t="s">
        <v>318</v>
      </c>
      <c r="I12" s="34">
        <v>6</v>
      </c>
      <c r="J12" s="43">
        <v>2</v>
      </c>
      <c r="K12" s="34">
        <v>8</v>
      </c>
      <c r="L12" s="43">
        <v>3</v>
      </c>
      <c r="M12" s="34">
        <v>12</v>
      </c>
      <c r="N12" s="43">
        <v>2</v>
      </c>
      <c r="O12" s="39">
        <v>1</v>
      </c>
      <c r="P12" s="45">
        <v>3</v>
      </c>
      <c r="Q12" s="39">
        <v>1</v>
      </c>
      <c r="R12" s="39">
        <v>5</v>
      </c>
      <c r="Y12" s="18">
        <v>5</v>
      </c>
      <c r="Z12" s="18">
        <v>3</v>
      </c>
      <c r="AA12" s="18">
        <v>2</v>
      </c>
      <c r="AB12" s="18">
        <f>I12+K12+M12+O12+Q12</f>
        <v>28</v>
      </c>
      <c r="AC12" s="18">
        <f>AB12/Y12</f>
        <v>5.6</v>
      </c>
      <c r="AD12" s="18">
        <f>J12+L12+N12+P12+R12</f>
        <v>15</v>
      </c>
      <c r="AE12" s="18">
        <f>AD12/Y12</f>
        <v>3</v>
      </c>
      <c r="AF12" s="18">
        <f t="shared" si="0"/>
        <v>13</v>
      </c>
    </row>
    <row r="13" spans="1:32" x14ac:dyDescent="0.25">
      <c r="A13" s="1"/>
      <c r="B13" s="15">
        <v>8</v>
      </c>
      <c r="C13" s="15" t="s">
        <v>14</v>
      </c>
      <c r="D13" s="15">
        <v>0</v>
      </c>
      <c r="E13" s="15" t="s">
        <v>28</v>
      </c>
      <c r="F13" s="15">
        <v>10</v>
      </c>
      <c r="G13" s="1"/>
      <c r="H13" s="58" t="s">
        <v>226</v>
      </c>
      <c r="I13" s="34">
        <v>5</v>
      </c>
      <c r="J13" s="43">
        <v>2</v>
      </c>
      <c r="K13" s="39">
        <v>3</v>
      </c>
      <c r="L13" s="45">
        <v>4</v>
      </c>
      <c r="M13" s="34">
        <v>7</v>
      </c>
      <c r="N13" s="43">
        <v>1</v>
      </c>
      <c r="O13" s="34">
        <v>6</v>
      </c>
      <c r="P13" s="43">
        <v>3</v>
      </c>
      <c r="Q13" s="39">
        <v>3</v>
      </c>
      <c r="R13" s="39">
        <v>4</v>
      </c>
      <c r="Y13" s="18">
        <v>5</v>
      </c>
      <c r="Z13" s="18">
        <v>3</v>
      </c>
      <c r="AA13" s="18">
        <v>2</v>
      </c>
      <c r="AB13" s="18">
        <f t="shared" ref="AB13:AB14" si="3">I13+K13+M13+O13+Q13</f>
        <v>24</v>
      </c>
      <c r="AC13" s="18">
        <f t="shared" ref="AC13:AC14" si="4">AB13/Y13</f>
        <v>4.8</v>
      </c>
      <c r="AD13" s="18">
        <f t="shared" ref="AD13:AD14" si="5">J13+L13+N13+P13+R13</f>
        <v>14</v>
      </c>
      <c r="AE13" s="18">
        <f t="shared" ref="AE13:AE14" si="6">AD13/Y13</f>
        <v>2.8</v>
      </c>
      <c r="AF13" s="18">
        <f t="shared" si="0"/>
        <v>10</v>
      </c>
    </row>
    <row r="14" spans="1:32" x14ac:dyDescent="0.25">
      <c r="A14" s="1"/>
      <c r="B14" s="15">
        <v>9</v>
      </c>
      <c r="C14" s="15" t="s">
        <v>214</v>
      </c>
      <c r="D14" s="15">
        <v>4</v>
      </c>
      <c r="E14" s="15" t="s">
        <v>25</v>
      </c>
      <c r="F14" s="15">
        <v>7</v>
      </c>
      <c r="G14" s="1"/>
      <c r="H14" s="58" t="s">
        <v>57</v>
      </c>
      <c r="I14" s="34">
        <v>5</v>
      </c>
      <c r="J14" s="43">
        <v>2</v>
      </c>
      <c r="K14" s="39">
        <v>4</v>
      </c>
      <c r="L14" s="45">
        <v>7</v>
      </c>
      <c r="M14" s="34">
        <v>5</v>
      </c>
      <c r="N14" s="43">
        <v>3</v>
      </c>
      <c r="O14" s="34">
        <v>3</v>
      </c>
      <c r="P14" s="43">
        <v>6</v>
      </c>
      <c r="Q14" s="39">
        <v>5</v>
      </c>
      <c r="R14" s="39">
        <v>10</v>
      </c>
      <c r="Y14" s="18">
        <v>5</v>
      </c>
      <c r="Z14" s="18">
        <v>3</v>
      </c>
      <c r="AA14" s="18">
        <v>2</v>
      </c>
      <c r="AB14" s="18">
        <f t="shared" si="3"/>
        <v>22</v>
      </c>
      <c r="AC14" s="18">
        <f t="shared" si="4"/>
        <v>4.4000000000000004</v>
      </c>
      <c r="AD14" s="18">
        <f t="shared" si="5"/>
        <v>28</v>
      </c>
      <c r="AE14" s="18">
        <f t="shared" si="6"/>
        <v>5.6</v>
      </c>
      <c r="AF14" s="18">
        <f t="shared" si="0"/>
        <v>-6</v>
      </c>
    </row>
    <row r="15" spans="1:32" x14ac:dyDescent="0.25">
      <c r="A15" s="1"/>
      <c r="B15" s="15">
        <v>10</v>
      </c>
      <c r="C15" s="15" t="s">
        <v>17</v>
      </c>
      <c r="D15" s="15">
        <v>2</v>
      </c>
      <c r="E15" s="15" t="s">
        <v>57</v>
      </c>
      <c r="F15" s="15">
        <v>5</v>
      </c>
      <c r="G15" s="1"/>
      <c r="H15" s="58" t="s">
        <v>186</v>
      </c>
      <c r="I15" s="34">
        <v>5</v>
      </c>
      <c r="J15" s="43">
        <v>2</v>
      </c>
      <c r="K15" s="39">
        <v>3</v>
      </c>
      <c r="L15" s="45">
        <v>6</v>
      </c>
      <c r="M15" s="34">
        <v>6</v>
      </c>
      <c r="N15" s="43">
        <v>2</v>
      </c>
      <c r="O15" s="39">
        <v>3</v>
      </c>
      <c r="P15" s="39">
        <v>6</v>
      </c>
      <c r="Y15" s="18">
        <v>4</v>
      </c>
      <c r="Z15" s="18">
        <v>2</v>
      </c>
      <c r="AA15" s="18">
        <v>2</v>
      </c>
      <c r="AB15" s="18">
        <f>I15+K15+M15+O15</f>
        <v>17</v>
      </c>
      <c r="AC15" s="20">
        <f>AB15/Y15</f>
        <v>4.25</v>
      </c>
      <c r="AD15" s="18">
        <f>J15+L15+N15+P15</f>
        <v>16</v>
      </c>
      <c r="AE15" s="18">
        <f>AD15/Y15</f>
        <v>4</v>
      </c>
      <c r="AF15" s="18">
        <f>AB15-AD15</f>
        <v>1</v>
      </c>
    </row>
    <row r="16" spans="1:32" x14ac:dyDescent="0.25">
      <c r="A16" s="1"/>
      <c r="B16" s="15">
        <v>11</v>
      </c>
      <c r="C16" s="15" t="s">
        <v>215</v>
      </c>
      <c r="D16" s="15">
        <v>2</v>
      </c>
      <c r="E16" s="15" t="s">
        <v>420</v>
      </c>
      <c r="F16" s="15">
        <v>6</v>
      </c>
      <c r="G16" s="1"/>
      <c r="H16" s="58" t="s">
        <v>232</v>
      </c>
      <c r="I16" s="34">
        <v>11</v>
      </c>
      <c r="J16" s="43">
        <v>6</v>
      </c>
      <c r="K16" s="34">
        <v>7</v>
      </c>
      <c r="L16" s="43">
        <v>3</v>
      </c>
      <c r="M16" s="39">
        <v>1</v>
      </c>
      <c r="N16" s="45">
        <v>5</v>
      </c>
      <c r="O16" s="39">
        <v>2</v>
      </c>
      <c r="P16" s="39">
        <v>6</v>
      </c>
      <c r="Y16" s="18">
        <v>4</v>
      </c>
      <c r="Z16" s="18">
        <v>2</v>
      </c>
      <c r="AA16" s="18">
        <v>2</v>
      </c>
      <c r="AB16" s="18">
        <f>I16+K16+M16+O16</f>
        <v>21</v>
      </c>
      <c r="AC16" s="20">
        <f>AB16/Y16</f>
        <v>5.25</v>
      </c>
      <c r="AD16" s="18">
        <f>J16+L16+N16+P16</f>
        <v>20</v>
      </c>
      <c r="AE16" s="18">
        <f>AD16/Y16</f>
        <v>5</v>
      </c>
      <c r="AF16" s="18">
        <f t="shared" si="0"/>
        <v>1</v>
      </c>
    </row>
    <row r="17" spans="1:32" x14ac:dyDescent="0.25">
      <c r="A17" s="1"/>
      <c r="B17" s="15">
        <v>12</v>
      </c>
      <c r="C17" s="15" t="s">
        <v>18</v>
      </c>
      <c r="D17" s="15">
        <v>10</v>
      </c>
      <c r="E17" s="15" t="s">
        <v>90</v>
      </c>
      <c r="F17" s="15">
        <v>8</v>
      </c>
      <c r="G17" s="1"/>
      <c r="H17" s="58" t="s">
        <v>189</v>
      </c>
      <c r="I17" s="39">
        <v>2</v>
      </c>
      <c r="J17" s="45">
        <v>5</v>
      </c>
      <c r="K17" s="34">
        <v>10</v>
      </c>
      <c r="L17" s="43">
        <v>1</v>
      </c>
      <c r="M17" s="34">
        <v>8</v>
      </c>
      <c r="N17" s="43">
        <v>5</v>
      </c>
      <c r="O17" s="39">
        <v>2</v>
      </c>
      <c r="P17" s="39">
        <v>6</v>
      </c>
      <c r="Y17" s="18">
        <v>4</v>
      </c>
      <c r="Z17" s="18">
        <v>2</v>
      </c>
      <c r="AA17" s="18">
        <v>2</v>
      </c>
      <c r="AB17" s="18">
        <f>I17+K17+M17+O17</f>
        <v>22</v>
      </c>
      <c r="AC17" s="18">
        <f>AB17/Y17</f>
        <v>5.5</v>
      </c>
      <c r="AD17" s="18">
        <f>J17+L17+N17+P17</f>
        <v>17</v>
      </c>
      <c r="AE17" s="20">
        <f>AD17/Y17</f>
        <v>4.25</v>
      </c>
      <c r="AF17" s="18">
        <f t="shared" si="0"/>
        <v>5</v>
      </c>
    </row>
    <row r="18" spans="1:32" x14ac:dyDescent="0.25">
      <c r="A18" s="1"/>
      <c r="B18" s="1"/>
      <c r="C18" s="1"/>
      <c r="D18" s="1"/>
      <c r="E18" s="1"/>
      <c r="F18" s="1"/>
      <c r="G18" s="1"/>
      <c r="H18" s="58" t="s">
        <v>149</v>
      </c>
      <c r="I18" s="34">
        <v>2</v>
      </c>
      <c r="J18" s="43">
        <v>1</v>
      </c>
      <c r="K18" s="36" t="s">
        <v>308</v>
      </c>
      <c r="L18" s="59"/>
      <c r="M18" s="39">
        <v>3</v>
      </c>
      <c r="N18" s="45">
        <v>6</v>
      </c>
      <c r="O18" s="39">
        <v>5</v>
      </c>
      <c r="P18" s="39">
        <v>8</v>
      </c>
      <c r="Y18" s="18">
        <v>3</v>
      </c>
      <c r="Z18" s="18">
        <v>1</v>
      </c>
      <c r="AA18" s="18">
        <v>2</v>
      </c>
      <c r="AB18" s="18">
        <f>I18+M18+O18</f>
        <v>10</v>
      </c>
      <c r="AC18" s="20">
        <f>AB18/Y18</f>
        <v>3.3333333333333335</v>
      </c>
      <c r="AD18" s="18">
        <f>J18+N18+P18</f>
        <v>15</v>
      </c>
      <c r="AE18" s="18">
        <f>AD18/Y18</f>
        <v>5</v>
      </c>
      <c r="AF18" s="18">
        <f>AB18-AD18</f>
        <v>-5</v>
      </c>
    </row>
    <row r="19" spans="1:32" x14ac:dyDescent="0.25">
      <c r="A19" s="3"/>
      <c r="B19" s="1"/>
      <c r="C19" s="1"/>
      <c r="D19" s="1"/>
      <c r="E19" s="1"/>
      <c r="F19" s="1"/>
      <c r="G19" s="1"/>
      <c r="H19" s="58" t="s">
        <v>235</v>
      </c>
      <c r="I19" s="39">
        <v>1</v>
      </c>
      <c r="J19" s="45">
        <v>2</v>
      </c>
      <c r="K19" s="34">
        <v>7</v>
      </c>
      <c r="L19" s="43">
        <v>1</v>
      </c>
      <c r="M19" s="39">
        <v>7</v>
      </c>
      <c r="N19" s="39">
        <v>11</v>
      </c>
      <c r="Y19" s="18">
        <v>3</v>
      </c>
      <c r="Z19" s="18">
        <v>1</v>
      </c>
      <c r="AA19" s="18">
        <v>2</v>
      </c>
      <c r="AB19" s="18">
        <f>I19+K19+M19</f>
        <v>15</v>
      </c>
      <c r="AC19" s="18">
        <f>AB19/Y19</f>
        <v>5</v>
      </c>
      <c r="AD19" s="18">
        <f>J19+L19+N19</f>
        <v>14</v>
      </c>
      <c r="AE19" s="20">
        <f>AD19/Y19</f>
        <v>4.666666666666667</v>
      </c>
      <c r="AF19" s="18">
        <f t="shared" si="0"/>
        <v>1</v>
      </c>
    </row>
    <row r="20" spans="1:32" x14ac:dyDescent="0.25">
      <c r="A20" s="3" t="s">
        <v>35</v>
      </c>
      <c r="B20" s="16" t="s">
        <v>3</v>
      </c>
      <c r="C20" s="16" t="s">
        <v>143</v>
      </c>
      <c r="D20" s="16"/>
      <c r="E20" s="16" t="s">
        <v>142</v>
      </c>
      <c r="F20" s="16"/>
      <c r="G20" s="1"/>
      <c r="H20" s="58" t="s">
        <v>225</v>
      </c>
      <c r="I20" s="34">
        <v>10</v>
      </c>
      <c r="J20" s="43">
        <v>8</v>
      </c>
      <c r="K20" s="39">
        <v>3</v>
      </c>
      <c r="L20" s="45">
        <v>8</v>
      </c>
      <c r="M20" s="39">
        <v>3</v>
      </c>
      <c r="N20" s="39">
        <v>5</v>
      </c>
      <c r="Y20" s="18">
        <v>3</v>
      </c>
      <c r="Z20" s="18">
        <v>1</v>
      </c>
      <c r="AA20" s="18">
        <v>2</v>
      </c>
      <c r="AB20" s="18">
        <f t="shared" ref="AB20:AB22" si="7">I20+K20+M20</f>
        <v>16</v>
      </c>
      <c r="AC20" s="20">
        <f t="shared" ref="AC20:AC22" si="8">AB20/Y20</f>
        <v>5.333333333333333</v>
      </c>
      <c r="AD20" s="18">
        <f t="shared" ref="AD20:AD22" si="9">J20+L20+N20</f>
        <v>21</v>
      </c>
      <c r="AE20" s="18">
        <f t="shared" ref="AE20:AE24" si="10">AD20/Y20</f>
        <v>7</v>
      </c>
      <c r="AF20" s="18">
        <f t="shared" si="0"/>
        <v>-5</v>
      </c>
    </row>
    <row r="21" spans="1:32" x14ac:dyDescent="0.25">
      <c r="A21" s="1" t="s">
        <v>36</v>
      </c>
      <c r="B21" s="15">
        <v>13</v>
      </c>
      <c r="C21" s="15" t="s">
        <v>110</v>
      </c>
      <c r="D21" s="15">
        <v>4</v>
      </c>
      <c r="E21" s="15" t="s">
        <v>198</v>
      </c>
      <c r="F21" s="15">
        <v>2</v>
      </c>
      <c r="G21" s="1"/>
      <c r="H21" s="58" t="s">
        <v>234</v>
      </c>
      <c r="I21" s="34">
        <v>5</v>
      </c>
      <c r="J21" s="43">
        <v>1</v>
      </c>
      <c r="K21" s="39">
        <v>1</v>
      </c>
      <c r="L21" s="45">
        <v>11</v>
      </c>
      <c r="M21" s="39">
        <v>1</v>
      </c>
      <c r="N21" s="39">
        <v>7</v>
      </c>
      <c r="Y21" s="18">
        <v>3</v>
      </c>
      <c r="Z21" s="18">
        <v>1</v>
      </c>
      <c r="AA21" s="18">
        <v>2</v>
      </c>
      <c r="AB21" s="18">
        <f t="shared" si="7"/>
        <v>7</v>
      </c>
      <c r="AC21" s="20">
        <f t="shared" si="8"/>
        <v>2.3333333333333335</v>
      </c>
      <c r="AD21" s="18">
        <f t="shared" si="9"/>
        <v>19</v>
      </c>
      <c r="AE21" s="20">
        <f t="shared" si="10"/>
        <v>6.333333333333333</v>
      </c>
      <c r="AF21" s="18">
        <f t="shared" si="0"/>
        <v>-12</v>
      </c>
    </row>
    <row r="22" spans="1:32" x14ac:dyDescent="0.25">
      <c r="A22" s="1" t="s">
        <v>149</v>
      </c>
      <c r="B22" s="15">
        <v>14</v>
      </c>
      <c r="C22" s="15" t="s">
        <v>235</v>
      </c>
      <c r="D22" s="15">
        <v>7</v>
      </c>
      <c r="E22" s="15" t="s">
        <v>151</v>
      </c>
      <c r="F22" s="15">
        <v>1</v>
      </c>
      <c r="G22" s="1"/>
      <c r="H22" s="58" t="s">
        <v>229</v>
      </c>
      <c r="I22" s="34">
        <v>7</v>
      </c>
      <c r="J22" s="43">
        <v>3</v>
      </c>
      <c r="K22" s="39">
        <v>3</v>
      </c>
      <c r="L22" s="45">
        <v>7</v>
      </c>
      <c r="M22" s="39">
        <v>2</v>
      </c>
      <c r="N22" s="39">
        <v>6</v>
      </c>
      <c r="Y22" s="18">
        <v>3</v>
      </c>
      <c r="Z22" s="18">
        <v>1</v>
      </c>
      <c r="AA22" s="18">
        <v>2</v>
      </c>
      <c r="AB22" s="18">
        <f t="shared" si="7"/>
        <v>12</v>
      </c>
      <c r="AC22" s="18">
        <f t="shared" si="8"/>
        <v>4</v>
      </c>
      <c r="AD22" s="18">
        <f t="shared" si="9"/>
        <v>16</v>
      </c>
      <c r="AE22" s="20">
        <f t="shared" si="10"/>
        <v>5.333333333333333</v>
      </c>
      <c r="AF22" s="18">
        <f t="shared" si="0"/>
        <v>-4</v>
      </c>
    </row>
    <row r="23" spans="1:32" x14ac:dyDescent="0.25">
      <c r="A23" s="1"/>
      <c r="B23" s="15">
        <v>15</v>
      </c>
      <c r="C23" s="15" t="s">
        <v>285</v>
      </c>
      <c r="D23" s="15">
        <v>2</v>
      </c>
      <c r="E23" s="15" t="s">
        <v>199</v>
      </c>
      <c r="F23" s="15">
        <v>4</v>
      </c>
      <c r="G23" s="1"/>
      <c r="H23" s="58" t="s">
        <v>199</v>
      </c>
      <c r="I23" s="39">
        <v>3</v>
      </c>
      <c r="J23" s="45">
        <v>7</v>
      </c>
      <c r="K23" s="34">
        <v>4</v>
      </c>
      <c r="L23" s="43">
        <v>2</v>
      </c>
      <c r="M23" s="39">
        <v>2</v>
      </c>
      <c r="N23" s="39">
        <v>4</v>
      </c>
      <c r="Y23" s="18">
        <v>3</v>
      </c>
      <c r="Z23" s="18">
        <v>1</v>
      </c>
      <c r="AA23" s="18">
        <v>2</v>
      </c>
      <c r="AB23" s="18">
        <f>I23+K23+M23</f>
        <v>9</v>
      </c>
      <c r="AC23" s="18">
        <f>AB23/Y23</f>
        <v>3</v>
      </c>
      <c r="AD23" s="18">
        <f>J23+L23+N23</f>
        <v>13</v>
      </c>
      <c r="AE23" s="20">
        <f t="shared" si="10"/>
        <v>4.333333333333333</v>
      </c>
      <c r="AF23" s="18">
        <f t="shared" si="0"/>
        <v>-4</v>
      </c>
    </row>
    <row r="24" spans="1:32" x14ac:dyDescent="0.25">
      <c r="A24" s="1"/>
      <c r="B24" s="15">
        <v>16</v>
      </c>
      <c r="C24" s="15" t="s">
        <v>212</v>
      </c>
      <c r="D24" s="15">
        <v>2</v>
      </c>
      <c r="E24" s="15" t="s">
        <v>51</v>
      </c>
      <c r="F24" s="15">
        <v>7</v>
      </c>
      <c r="G24" s="1"/>
      <c r="H24" s="58" t="s">
        <v>58</v>
      </c>
      <c r="I24" s="39">
        <v>8</v>
      </c>
      <c r="J24" s="45">
        <v>10</v>
      </c>
      <c r="K24" s="34">
        <v>9</v>
      </c>
      <c r="L24" s="43">
        <v>3</v>
      </c>
      <c r="M24" s="39">
        <v>5</v>
      </c>
      <c r="N24" s="39">
        <v>8</v>
      </c>
      <c r="Y24" s="18">
        <v>3</v>
      </c>
      <c r="Z24" s="18">
        <v>1</v>
      </c>
      <c r="AA24" s="18">
        <v>2</v>
      </c>
      <c r="AB24" s="18">
        <f>I24+K24+M24</f>
        <v>22</v>
      </c>
      <c r="AC24" s="20">
        <f t="shared" ref="AC24" si="11">AB24/Y24</f>
        <v>7.333333333333333</v>
      </c>
      <c r="AD24" s="18">
        <f>J24+L24+N24</f>
        <v>21</v>
      </c>
      <c r="AE24" s="18">
        <f t="shared" si="10"/>
        <v>7</v>
      </c>
      <c r="AF24" s="18">
        <f t="shared" si="0"/>
        <v>1</v>
      </c>
    </row>
    <row r="25" spans="1:32" x14ac:dyDescent="0.25">
      <c r="A25" s="1"/>
      <c r="B25" s="15">
        <v>17</v>
      </c>
      <c r="C25" s="15" t="s">
        <v>250</v>
      </c>
      <c r="D25" s="15">
        <v>1</v>
      </c>
      <c r="E25" s="15" t="s">
        <v>17</v>
      </c>
      <c r="F25" s="15">
        <v>10</v>
      </c>
      <c r="G25" s="1"/>
      <c r="H25" s="58" t="s">
        <v>227</v>
      </c>
      <c r="I25" s="39">
        <v>2</v>
      </c>
      <c r="J25" s="45">
        <v>5</v>
      </c>
      <c r="K25" s="39">
        <v>2</v>
      </c>
      <c r="L25" s="39">
        <v>4</v>
      </c>
      <c r="Y25" s="18">
        <v>2</v>
      </c>
      <c r="Z25" s="18">
        <v>0</v>
      </c>
      <c r="AA25" s="18">
        <v>2</v>
      </c>
      <c r="AB25" s="18">
        <f>I25+K25</f>
        <v>4</v>
      </c>
      <c r="AC25" s="18">
        <f>AB25/Y25</f>
        <v>2</v>
      </c>
      <c r="AD25" s="18">
        <f>J25+L25</f>
        <v>9</v>
      </c>
      <c r="AE25" s="18">
        <f>AD25/Y25</f>
        <v>4.5</v>
      </c>
      <c r="AF25" s="18">
        <f t="shared" si="0"/>
        <v>-5</v>
      </c>
    </row>
    <row r="26" spans="1:32" x14ac:dyDescent="0.25">
      <c r="A26" s="1"/>
      <c r="B26" s="15">
        <v>18</v>
      </c>
      <c r="C26" s="15" t="s">
        <v>49</v>
      </c>
      <c r="D26" s="15">
        <v>3</v>
      </c>
      <c r="E26" s="15" t="s">
        <v>58</v>
      </c>
      <c r="F26" s="15">
        <v>9</v>
      </c>
      <c r="G26" s="1"/>
      <c r="H26" s="58" t="s">
        <v>49</v>
      </c>
      <c r="I26" s="39">
        <v>2</v>
      </c>
      <c r="J26" s="45">
        <v>6</v>
      </c>
      <c r="K26" s="39">
        <v>3</v>
      </c>
      <c r="L26" s="39">
        <v>9</v>
      </c>
      <c r="Y26" s="18">
        <v>2</v>
      </c>
      <c r="Z26" s="18">
        <v>0</v>
      </c>
      <c r="AA26" s="18">
        <v>2</v>
      </c>
      <c r="AB26" s="18">
        <f t="shared" ref="AB26:AB30" si="12">I26+K26</f>
        <v>5</v>
      </c>
      <c r="AC26" s="18">
        <f t="shared" ref="AC26:AC30" si="13">AB26/Y26</f>
        <v>2.5</v>
      </c>
      <c r="AD26" s="18">
        <f t="shared" ref="AD26:AD30" si="14">J26+L26</f>
        <v>15</v>
      </c>
      <c r="AE26" s="18">
        <f t="shared" ref="AE26:AE30" si="15">AD26/Y26</f>
        <v>7.5</v>
      </c>
      <c r="AF26" s="18">
        <f t="shared" si="0"/>
        <v>-10</v>
      </c>
    </row>
    <row r="27" spans="1:32" x14ac:dyDescent="0.25">
      <c r="A27" s="1"/>
      <c r="B27" s="15">
        <v>19</v>
      </c>
      <c r="C27" s="15" t="s">
        <v>150</v>
      </c>
      <c r="D27" s="15">
        <v>4</v>
      </c>
      <c r="E27" s="15" t="s">
        <v>81</v>
      </c>
      <c r="F27" s="15">
        <v>3</v>
      </c>
      <c r="G27" s="1"/>
      <c r="H27" s="58" t="s">
        <v>285</v>
      </c>
      <c r="I27" s="39">
        <v>6</v>
      </c>
      <c r="J27" s="45">
        <v>11</v>
      </c>
      <c r="K27" s="39">
        <v>2</v>
      </c>
      <c r="L27" s="39">
        <v>4</v>
      </c>
      <c r="Y27" s="18">
        <v>2</v>
      </c>
      <c r="Z27" s="18">
        <v>0</v>
      </c>
      <c r="AA27" s="18">
        <v>2</v>
      </c>
      <c r="AB27" s="18">
        <f t="shared" si="12"/>
        <v>8</v>
      </c>
      <c r="AC27" s="18">
        <f t="shared" si="13"/>
        <v>4</v>
      </c>
      <c r="AD27" s="18">
        <f t="shared" si="14"/>
        <v>15</v>
      </c>
      <c r="AE27" s="18">
        <f t="shared" si="15"/>
        <v>7.5</v>
      </c>
      <c r="AF27" s="18">
        <f t="shared" si="0"/>
        <v>-7</v>
      </c>
    </row>
    <row r="28" spans="1:32" x14ac:dyDescent="0.25">
      <c r="A28" s="1"/>
      <c r="B28" s="15">
        <v>20</v>
      </c>
      <c r="C28" s="15" t="s">
        <v>145</v>
      </c>
      <c r="D28" s="15">
        <v>11</v>
      </c>
      <c r="E28" s="15" t="s">
        <v>146</v>
      </c>
      <c r="F28" s="15">
        <v>1</v>
      </c>
      <c r="G28" s="1"/>
      <c r="H28" s="58" t="s">
        <v>212</v>
      </c>
      <c r="I28" s="39">
        <v>2</v>
      </c>
      <c r="J28" s="45">
        <v>5</v>
      </c>
      <c r="K28" s="39">
        <v>2</v>
      </c>
      <c r="L28" s="39">
        <v>7</v>
      </c>
      <c r="Y28" s="18">
        <v>2</v>
      </c>
      <c r="Z28" s="18">
        <v>0</v>
      </c>
      <c r="AA28" s="18">
        <v>2</v>
      </c>
      <c r="AB28" s="18">
        <f t="shared" si="12"/>
        <v>4</v>
      </c>
      <c r="AC28" s="18">
        <f t="shared" si="13"/>
        <v>2</v>
      </c>
      <c r="AD28" s="18">
        <f t="shared" si="14"/>
        <v>12</v>
      </c>
      <c r="AE28" s="18">
        <f t="shared" si="15"/>
        <v>6</v>
      </c>
      <c r="AF28" s="18">
        <f t="shared" si="0"/>
        <v>-8</v>
      </c>
    </row>
    <row r="29" spans="1:32" x14ac:dyDescent="0.25">
      <c r="A29" s="1"/>
      <c r="B29" s="15">
        <v>21</v>
      </c>
      <c r="C29" s="15" t="s">
        <v>52</v>
      </c>
      <c r="D29" s="15">
        <v>7</v>
      </c>
      <c r="E29" s="15" t="s">
        <v>100</v>
      </c>
      <c r="F29" s="15">
        <v>3</v>
      </c>
      <c r="G29" s="1"/>
      <c r="H29" s="58" t="s">
        <v>250</v>
      </c>
      <c r="I29" s="39">
        <v>4</v>
      </c>
      <c r="J29" s="45">
        <v>7</v>
      </c>
      <c r="K29" s="39">
        <v>1</v>
      </c>
      <c r="L29" s="39">
        <v>10</v>
      </c>
      <c r="Y29" s="18">
        <v>2</v>
      </c>
      <c r="Z29" s="18">
        <v>0</v>
      </c>
      <c r="AA29" s="18">
        <v>2</v>
      </c>
      <c r="AB29" s="18">
        <f t="shared" si="12"/>
        <v>5</v>
      </c>
      <c r="AC29" s="18">
        <f t="shared" si="13"/>
        <v>2.5</v>
      </c>
      <c r="AD29" s="18">
        <f t="shared" si="14"/>
        <v>17</v>
      </c>
      <c r="AE29" s="18">
        <f t="shared" si="15"/>
        <v>8.5</v>
      </c>
      <c r="AF29" s="18">
        <f t="shared" si="0"/>
        <v>-12</v>
      </c>
    </row>
    <row r="30" spans="1:32" x14ac:dyDescent="0.25">
      <c r="A30" s="1"/>
      <c r="B30" s="15">
        <v>22</v>
      </c>
      <c r="C30" s="15" t="s">
        <v>15</v>
      </c>
      <c r="D30" s="15">
        <v>3</v>
      </c>
      <c r="E30" s="15" t="s">
        <v>152</v>
      </c>
      <c r="F30" s="15">
        <v>6</v>
      </c>
      <c r="G30" s="1"/>
      <c r="H30" s="58" t="s">
        <v>230</v>
      </c>
      <c r="I30" s="39">
        <v>1</v>
      </c>
      <c r="J30" s="45">
        <v>5</v>
      </c>
      <c r="K30" s="39">
        <v>1</v>
      </c>
      <c r="L30" s="39">
        <v>7</v>
      </c>
      <c r="Y30" s="18">
        <v>2</v>
      </c>
      <c r="Z30" s="18">
        <v>0</v>
      </c>
      <c r="AA30" s="18">
        <v>2</v>
      </c>
      <c r="AB30" s="18">
        <f t="shared" si="12"/>
        <v>2</v>
      </c>
      <c r="AC30" s="18">
        <f t="shared" si="13"/>
        <v>1</v>
      </c>
      <c r="AD30" s="18">
        <f t="shared" si="14"/>
        <v>12</v>
      </c>
      <c r="AE30" s="18">
        <f t="shared" si="15"/>
        <v>6</v>
      </c>
      <c r="AF30" s="18">
        <f t="shared" si="0"/>
        <v>-10</v>
      </c>
    </row>
    <row r="31" spans="1:32" x14ac:dyDescent="0.25">
      <c r="A31" s="3"/>
      <c r="B31" s="15">
        <v>23</v>
      </c>
      <c r="C31" s="15" t="s">
        <v>148</v>
      </c>
      <c r="D31" s="15">
        <v>7</v>
      </c>
      <c r="E31" s="15" t="s">
        <v>57</v>
      </c>
      <c r="F31" s="15">
        <v>4</v>
      </c>
      <c r="G31" s="1"/>
    </row>
    <row r="32" spans="1:32" x14ac:dyDescent="0.25">
      <c r="A32" s="3"/>
      <c r="B32" s="15">
        <v>24</v>
      </c>
      <c r="C32" s="15" t="s">
        <v>318</v>
      </c>
      <c r="D32" s="15">
        <v>8</v>
      </c>
      <c r="E32" s="15" t="s">
        <v>147</v>
      </c>
      <c r="F32" s="15">
        <v>3</v>
      </c>
      <c r="G32" s="1"/>
    </row>
    <row r="33" spans="1:7" x14ac:dyDescent="0.25">
      <c r="A33" s="3"/>
      <c r="B33" s="1"/>
      <c r="C33" s="1"/>
      <c r="D33" s="1"/>
      <c r="E33" s="1"/>
      <c r="F33" s="1"/>
      <c r="G33" s="1"/>
    </row>
    <row r="34" spans="1:7" x14ac:dyDescent="0.25">
      <c r="A34" s="2"/>
      <c r="B34" s="1"/>
      <c r="C34" s="1"/>
      <c r="D34" s="1"/>
      <c r="E34" s="1"/>
      <c r="F34" s="1"/>
      <c r="G34" s="1"/>
    </row>
    <row r="35" spans="1:7" x14ac:dyDescent="0.25">
      <c r="A35" s="3" t="s">
        <v>40</v>
      </c>
      <c r="B35" s="16" t="s">
        <v>3</v>
      </c>
      <c r="C35" s="16" t="s">
        <v>143</v>
      </c>
      <c r="D35" s="16"/>
      <c r="E35" s="16" t="s">
        <v>142</v>
      </c>
      <c r="F35" s="16"/>
      <c r="G35" s="1"/>
    </row>
    <row r="36" spans="1:7" x14ac:dyDescent="0.25">
      <c r="A36" s="2" t="s">
        <v>36</v>
      </c>
      <c r="B36" s="15">
        <v>25</v>
      </c>
      <c r="C36" s="15" t="s">
        <v>235</v>
      </c>
      <c r="D36" s="15">
        <v>7</v>
      </c>
      <c r="E36" s="15" t="s">
        <v>110</v>
      </c>
      <c r="F36" s="15">
        <v>11</v>
      </c>
      <c r="G36" s="1"/>
    </row>
    <row r="37" spans="1:7" x14ac:dyDescent="0.25">
      <c r="A37" s="1" t="s">
        <v>145</v>
      </c>
      <c r="B37" s="15">
        <v>26</v>
      </c>
      <c r="C37" s="15" t="s">
        <v>199</v>
      </c>
      <c r="D37" s="15">
        <v>2</v>
      </c>
      <c r="E37" s="15" t="s">
        <v>51</v>
      </c>
      <c r="F37" s="15">
        <v>4</v>
      </c>
      <c r="G37" s="1"/>
    </row>
    <row r="38" spans="1:7" x14ac:dyDescent="0.25">
      <c r="A38" s="1"/>
      <c r="B38" s="15">
        <v>27</v>
      </c>
      <c r="C38" s="15" t="s">
        <v>58</v>
      </c>
      <c r="D38" s="15">
        <v>5</v>
      </c>
      <c r="E38" s="15" t="s">
        <v>17</v>
      </c>
      <c r="F38" s="15">
        <v>8</v>
      </c>
      <c r="G38" s="1"/>
    </row>
    <row r="39" spans="1:7" x14ac:dyDescent="0.25">
      <c r="A39" s="1"/>
      <c r="B39" s="15">
        <v>28</v>
      </c>
      <c r="C39" s="15" t="s">
        <v>81</v>
      </c>
      <c r="D39" s="15">
        <v>7</v>
      </c>
      <c r="E39" s="15" t="s">
        <v>146</v>
      </c>
      <c r="F39" s="15">
        <v>1</v>
      </c>
      <c r="G39" s="1"/>
    </row>
    <row r="40" spans="1:7" x14ac:dyDescent="0.25">
      <c r="A40" s="1"/>
      <c r="B40" s="15">
        <v>29</v>
      </c>
      <c r="C40" s="15" t="s">
        <v>100</v>
      </c>
      <c r="D40" s="15">
        <v>2</v>
      </c>
      <c r="E40" s="15" t="s">
        <v>153</v>
      </c>
      <c r="F40" s="15">
        <v>6</v>
      </c>
      <c r="G40" s="1"/>
    </row>
    <row r="41" spans="1:7" x14ac:dyDescent="0.25">
      <c r="A41" s="1"/>
      <c r="B41" s="15">
        <v>30</v>
      </c>
      <c r="C41" s="15" t="s">
        <v>57</v>
      </c>
      <c r="D41" s="15">
        <v>5</v>
      </c>
      <c r="E41" s="15" t="s">
        <v>147</v>
      </c>
      <c r="F41" s="15">
        <v>3</v>
      </c>
      <c r="G41" s="1"/>
    </row>
    <row r="42" spans="1:7" x14ac:dyDescent="0.25">
      <c r="A42" s="1"/>
      <c r="B42" s="15">
        <v>31</v>
      </c>
      <c r="C42" s="15" t="s">
        <v>149</v>
      </c>
      <c r="D42" s="15">
        <v>3</v>
      </c>
      <c r="E42" s="15" t="s">
        <v>150</v>
      </c>
      <c r="F42" s="15">
        <v>6</v>
      </c>
      <c r="G42" s="1"/>
    </row>
    <row r="43" spans="1:7" x14ac:dyDescent="0.25">
      <c r="A43" s="1"/>
      <c r="B43" s="15">
        <v>32</v>
      </c>
      <c r="C43" s="15" t="s">
        <v>52</v>
      </c>
      <c r="D43" s="15">
        <v>1</v>
      </c>
      <c r="E43" s="15" t="s">
        <v>152</v>
      </c>
      <c r="F43" s="15">
        <v>5</v>
      </c>
      <c r="G43" s="1"/>
    </row>
    <row r="44" spans="1:7" x14ac:dyDescent="0.25">
      <c r="A44" s="1"/>
      <c r="B44" s="15">
        <v>33</v>
      </c>
      <c r="C44" s="15" t="s">
        <v>148</v>
      </c>
      <c r="D44" s="15">
        <v>2</v>
      </c>
      <c r="E44" s="15" t="s">
        <v>318</v>
      </c>
      <c r="F44" s="15">
        <v>12</v>
      </c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3" t="s">
        <v>42</v>
      </c>
      <c r="B47" s="16" t="s">
        <v>3</v>
      </c>
      <c r="C47" s="16" t="s">
        <v>143</v>
      </c>
      <c r="D47" s="16"/>
      <c r="E47" s="16" t="s">
        <v>142</v>
      </c>
      <c r="F47" s="16"/>
      <c r="G47" s="1"/>
    </row>
    <row r="48" spans="1:7" x14ac:dyDescent="0.25">
      <c r="A48" s="1" t="s">
        <v>36</v>
      </c>
      <c r="B48" s="15">
        <v>34</v>
      </c>
      <c r="C48" s="15" t="s">
        <v>51</v>
      </c>
      <c r="D48" s="15">
        <v>6</v>
      </c>
      <c r="E48" s="15" t="s">
        <v>17</v>
      </c>
      <c r="F48" s="15">
        <v>2</v>
      </c>
      <c r="G48" s="1"/>
    </row>
    <row r="49" spans="1:7" x14ac:dyDescent="0.25">
      <c r="A49" s="1" t="s">
        <v>110</v>
      </c>
      <c r="B49" s="15">
        <v>35</v>
      </c>
      <c r="C49" s="15" t="s">
        <v>81</v>
      </c>
      <c r="D49" s="15">
        <v>6</v>
      </c>
      <c r="E49" s="15" t="s">
        <v>153</v>
      </c>
      <c r="F49" s="15">
        <v>3</v>
      </c>
      <c r="G49" s="1"/>
    </row>
    <row r="50" spans="1:7" x14ac:dyDescent="0.25">
      <c r="A50" s="1"/>
      <c r="B50" s="15">
        <v>36</v>
      </c>
      <c r="C50" s="15" t="s">
        <v>57</v>
      </c>
      <c r="D50" s="15">
        <v>8</v>
      </c>
      <c r="E50" s="15" t="s">
        <v>149</v>
      </c>
      <c r="F50" s="15">
        <v>5</v>
      </c>
      <c r="G50" s="1"/>
    </row>
    <row r="51" spans="1:7" x14ac:dyDescent="0.25">
      <c r="A51" s="3"/>
      <c r="B51" s="15">
        <v>37</v>
      </c>
      <c r="C51" s="15" t="s">
        <v>52</v>
      </c>
      <c r="D51" s="15">
        <v>2</v>
      </c>
      <c r="E51" s="15" t="s">
        <v>148</v>
      </c>
      <c r="F51" s="15">
        <v>6</v>
      </c>
      <c r="G51" s="1"/>
    </row>
    <row r="52" spans="1:7" x14ac:dyDescent="0.25">
      <c r="A52" s="4"/>
      <c r="B52" s="15">
        <v>38</v>
      </c>
      <c r="C52" s="15" t="s">
        <v>145</v>
      </c>
      <c r="D52" s="15">
        <v>1</v>
      </c>
      <c r="E52" s="15" t="s">
        <v>150</v>
      </c>
      <c r="F52" s="15">
        <v>7</v>
      </c>
      <c r="G52" s="1"/>
    </row>
    <row r="53" spans="1:7" x14ac:dyDescent="0.25">
      <c r="A53" s="4"/>
      <c r="B53" s="15">
        <v>39</v>
      </c>
      <c r="C53" s="15" t="s">
        <v>152</v>
      </c>
      <c r="D53" s="15">
        <v>3</v>
      </c>
      <c r="E53" s="15" t="s">
        <v>318</v>
      </c>
      <c r="F53" s="15">
        <v>1</v>
      </c>
      <c r="G53" s="1"/>
    </row>
    <row r="54" spans="1:7" x14ac:dyDescent="0.25">
      <c r="A54" s="1"/>
      <c r="B54" s="1"/>
      <c r="C54" s="1"/>
      <c r="D54" s="1"/>
      <c r="E54" s="1"/>
      <c r="F54" s="1"/>
      <c r="G54" s="1"/>
    </row>
    <row r="55" spans="1:7" x14ac:dyDescent="0.25">
      <c r="A55" s="1"/>
      <c r="B55" s="1"/>
      <c r="C55" s="1"/>
      <c r="D55" s="1"/>
      <c r="E55" s="1"/>
      <c r="F55" s="1"/>
      <c r="G55" s="1"/>
    </row>
    <row r="56" spans="1:7" x14ac:dyDescent="0.25">
      <c r="A56" s="3" t="s">
        <v>45</v>
      </c>
      <c r="B56" s="16" t="s">
        <v>3</v>
      </c>
      <c r="C56" s="16" t="s">
        <v>143</v>
      </c>
      <c r="D56" s="16"/>
      <c r="E56" s="16" t="s">
        <v>142</v>
      </c>
      <c r="F56" s="16"/>
      <c r="G56" s="1"/>
    </row>
    <row r="57" spans="1:7" x14ac:dyDescent="0.25">
      <c r="A57" s="2" t="s">
        <v>36</v>
      </c>
      <c r="B57" s="15">
        <v>40</v>
      </c>
      <c r="C57" s="15" t="s">
        <v>110</v>
      </c>
      <c r="D57" s="15">
        <v>4</v>
      </c>
      <c r="E57" s="15" t="s">
        <v>81</v>
      </c>
      <c r="F57" s="15">
        <v>3</v>
      </c>
      <c r="G57" s="1"/>
    </row>
    <row r="58" spans="1:7" x14ac:dyDescent="0.25">
      <c r="A58" s="1" t="s">
        <v>51</v>
      </c>
      <c r="B58" s="15">
        <v>41</v>
      </c>
      <c r="C58" s="15" t="s">
        <v>57</v>
      </c>
      <c r="D58" s="15">
        <v>5</v>
      </c>
      <c r="E58" s="15" t="s">
        <v>148</v>
      </c>
      <c r="F58" s="15">
        <v>10</v>
      </c>
      <c r="G58" s="1"/>
    </row>
    <row r="59" spans="1:7" x14ac:dyDescent="0.25">
      <c r="A59" s="1"/>
      <c r="B59" s="15">
        <v>42</v>
      </c>
      <c r="C59" s="15" t="s">
        <v>145</v>
      </c>
      <c r="D59" s="15">
        <v>5</v>
      </c>
      <c r="E59" s="15" t="s">
        <v>318</v>
      </c>
      <c r="F59" s="15">
        <v>1</v>
      </c>
      <c r="G59" s="1"/>
    </row>
    <row r="60" spans="1:7" x14ac:dyDescent="0.25">
      <c r="A60" s="1"/>
      <c r="B60" s="15">
        <v>43</v>
      </c>
      <c r="C60" s="15" t="s">
        <v>150</v>
      </c>
      <c r="D60" s="15">
        <v>8</v>
      </c>
      <c r="E60" s="15" t="s">
        <v>152</v>
      </c>
      <c r="F60" s="15">
        <v>6</v>
      </c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3" t="s">
        <v>48</v>
      </c>
      <c r="B63" s="16" t="s">
        <v>3</v>
      </c>
      <c r="C63" s="16" t="s">
        <v>143</v>
      </c>
      <c r="D63" s="16"/>
      <c r="E63" s="16" t="s">
        <v>142</v>
      </c>
      <c r="F63" s="16"/>
      <c r="G63" s="1"/>
    </row>
    <row r="64" spans="1:7" x14ac:dyDescent="0.25">
      <c r="A64" s="1"/>
      <c r="B64" s="15">
        <v>44</v>
      </c>
      <c r="C64" s="15" t="s">
        <v>152</v>
      </c>
      <c r="D64" s="15">
        <v>3</v>
      </c>
      <c r="E64" s="15" t="s">
        <v>145</v>
      </c>
      <c r="F64" s="15">
        <v>10</v>
      </c>
      <c r="G64" s="1"/>
    </row>
    <row r="65" spans="1:7" x14ac:dyDescent="0.25">
      <c r="A65" s="1"/>
      <c r="B65" s="15">
        <v>45</v>
      </c>
      <c r="C65" s="15" t="s">
        <v>150</v>
      </c>
      <c r="D65" s="15">
        <v>3</v>
      </c>
      <c r="E65" s="15" t="s">
        <v>110</v>
      </c>
      <c r="F65" s="15">
        <v>10</v>
      </c>
      <c r="G65" s="1"/>
    </row>
    <row r="66" spans="1:7" x14ac:dyDescent="0.25">
      <c r="A66" s="1"/>
      <c r="B66" s="15">
        <v>46</v>
      </c>
      <c r="C66" s="15" t="s">
        <v>148</v>
      </c>
      <c r="D66" s="15">
        <v>10</v>
      </c>
      <c r="E66" s="15" t="s">
        <v>51</v>
      </c>
      <c r="F66" s="15">
        <v>0</v>
      </c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3" t="s">
        <v>53</v>
      </c>
      <c r="B69" s="16" t="s">
        <v>3</v>
      </c>
      <c r="C69" s="16" t="s">
        <v>143</v>
      </c>
      <c r="D69" s="16"/>
      <c r="E69" s="16" t="s">
        <v>142</v>
      </c>
      <c r="F69" s="16"/>
      <c r="G69" s="1"/>
    </row>
    <row r="70" spans="1:7" x14ac:dyDescent="0.25">
      <c r="A70" s="1"/>
      <c r="B70" s="15">
        <v>47</v>
      </c>
      <c r="C70" s="15" t="s">
        <v>150</v>
      </c>
      <c r="D70" s="15">
        <v>1</v>
      </c>
      <c r="E70" s="15" t="s">
        <v>148</v>
      </c>
      <c r="F70" s="15">
        <v>4</v>
      </c>
      <c r="G70" s="1"/>
    </row>
    <row r="71" spans="1:7" x14ac:dyDescent="0.25">
      <c r="A71" s="1"/>
      <c r="B71" s="15">
        <v>48</v>
      </c>
      <c r="C71" s="15" t="s">
        <v>145</v>
      </c>
      <c r="D71" s="15">
        <v>3</v>
      </c>
      <c r="E71" s="15" t="s">
        <v>110</v>
      </c>
      <c r="F71" s="15">
        <v>4</v>
      </c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1"/>
      <c r="B73" s="1"/>
      <c r="C73" s="1"/>
      <c r="D73" s="1"/>
      <c r="E73" s="1"/>
      <c r="F73" s="1"/>
      <c r="G73" s="1"/>
    </row>
    <row r="74" spans="1:7" x14ac:dyDescent="0.25">
      <c r="A74" s="3" t="s">
        <v>112</v>
      </c>
      <c r="B74" s="16" t="s">
        <v>3</v>
      </c>
      <c r="C74" s="16" t="s">
        <v>143</v>
      </c>
      <c r="D74" s="16"/>
      <c r="E74" s="16" t="s">
        <v>142</v>
      </c>
      <c r="F74" s="16"/>
      <c r="G74" s="1"/>
    </row>
    <row r="75" spans="1:7" x14ac:dyDescent="0.25">
      <c r="A75" s="1"/>
      <c r="B75" s="15">
        <v>44</v>
      </c>
      <c r="C75" s="15" t="s">
        <v>110</v>
      </c>
      <c r="D75" s="15">
        <v>2</v>
      </c>
      <c r="E75" s="15" t="s">
        <v>148</v>
      </c>
      <c r="F75" s="15">
        <v>3</v>
      </c>
      <c r="G75" s="1"/>
    </row>
    <row r="76" spans="1:7" x14ac:dyDescent="0.25">
      <c r="A76" s="1"/>
      <c r="B76" s="1"/>
      <c r="C76" s="1"/>
      <c r="D76" s="1"/>
      <c r="E76" s="1"/>
      <c r="F76" s="1"/>
      <c r="G76" s="1"/>
    </row>
    <row r="77" spans="1:7" ht="18.75" x14ac:dyDescent="0.3">
      <c r="B77" s="29" t="s">
        <v>251</v>
      </c>
      <c r="G77" s="1"/>
    </row>
    <row r="78" spans="1:7" ht="18.75" x14ac:dyDescent="0.3">
      <c r="B78" s="29"/>
    </row>
  </sheetData>
  <pageMargins left="0.7" right="0.7" top="0.75" bottom="0.75" header="0.3" footer="0.3"/>
  <pageSetup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B3852-3E55-4B04-BE94-681E771359E0}">
  <dimension ref="A1:AI76"/>
  <sheetViews>
    <sheetView showGridLines="0" workbookViewId="0"/>
  </sheetViews>
  <sheetFormatPr defaultRowHeight="15" x14ac:dyDescent="0.25"/>
  <cols>
    <col min="1" max="1" width="19.140625" customWidth="1"/>
    <col min="3" max="3" width="28.140625" customWidth="1"/>
    <col min="4" max="4" width="5.5703125" customWidth="1"/>
    <col min="5" max="5" width="28.85546875" customWidth="1"/>
    <col min="6" max="6" width="6.140625" customWidth="1"/>
    <col min="7" max="7" width="4.7109375" customWidth="1"/>
    <col min="8" max="8" width="29.140625" customWidth="1"/>
    <col min="9" max="26" width="3.7109375" customWidth="1"/>
    <col min="27" max="27" width="7.140625" bestFit="1" customWidth="1"/>
    <col min="28" max="28" width="5.28515625" bestFit="1" customWidth="1"/>
    <col min="29" max="29" width="4.7109375" customWidth="1"/>
    <col min="30" max="30" width="3.140625" bestFit="1" customWidth="1"/>
    <col min="31" max="31" width="6.85546875" bestFit="1" customWidth="1"/>
    <col min="32" max="32" width="3.42578125" bestFit="1" customWidth="1"/>
    <col min="33" max="33" width="7.140625" bestFit="1" customWidth="1"/>
    <col min="34" max="34" width="8.140625" bestFit="1" customWidth="1"/>
  </cols>
  <sheetData>
    <row r="1" spans="1:34" x14ac:dyDescent="0.25">
      <c r="A1" t="s">
        <v>422</v>
      </c>
    </row>
    <row r="3" spans="1:34" ht="18.75" x14ac:dyDescent="0.3">
      <c r="A3" s="1"/>
      <c r="B3" s="1"/>
      <c r="C3" s="1"/>
      <c r="D3" s="10" t="s">
        <v>168</v>
      </c>
      <c r="F3" s="1"/>
      <c r="G3" s="1"/>
      <c r="H3" s="1"/>
      <c r="I3" s="1"/>
      <c r="R3" s="20"/>
      <c r="S3" s="18"/>
      <c r="T3" s="20"/>
      <c r="U3" s="1"/>
    </row>
    <row r="4" spans="1:3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34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AA5" s="57" t="s">
        <v>310</v>
      </c>
      <c r="AB5" s="19" t="s">
        <v>159</v>
      </c>
      <c r="AC5" s="19" t="s">
        <v>156</v>
      </c>
      <c r="AD5" s="19" t="s">
        <v>157</v>
      </c>
      <c r="AE5" s="21" t="s">
        <v>161</v>
      </c>
      <c r="AF5" s="19" t="s">
        <v>158</v>
      </c>
      <c r="AG5" s="21" t="s">
        <v>160</v>
      </c>
      <c r="AH5" s="19" t="s">
        <v>162</v>
      </c>
    </row>
    <row r="6" spans="1:34" x14ac:dyDescent="0.25">
      <c r="A6" s="4" t="s">
        <v>196</v>
      </c>
      <c r="B6" s="15">
        <v>1</v>
      </c>
      <c r="C6" s="15" t="s">
        <v>170</v>
      </c>
      <c r="D6" s="15">
        <v>5</v>
      </c>
      <c r="E6" s="15" t="s">
        <v>171</v>
      </c>
      <c r="F6" s="15">
        <v>4</v>
      </c>
      <c r="G6" s="1"/>
      <c r="H6" s="58" t="s">
        <v>169</v>
      </c>
      <c r="I6" s="34">
        <v>10</v>
      </c>
      <c r="J6" s="43">
        <v>0</v>
      </c>
      <c r="K6" s="34">
        <v>7</v>
      </c>
      <c r="L6" s="43">
        <v>2</v>
      </c>
      <c r="M6" s="34">
        <v>9</v>
      </c>
      <c r="N6" s="43">
        <v>5</v>
      </c>
      <c r="O6" s="34">
        <v>2</v>
      </c>
      <c r="P6" s="43">
        <v>1</v>
      </c>
      <c r="Q6" s="34">
        <v>4</v>
      </c>
      <c r="R6" s="43">
        <v>0</v>
      </c>
      <c r="S6" s="36" t="s">
        <v>308</v>
      </c>
      <c r="T6" s="59"/>
      <c r="U6" s="39">
        <v>0</v>
      </c>
      <c r="V6" s="45">
        <v>3</v>
      </c>
      <c r="W6" s="36" t="s">
        <v>308</v>
      </c>
      <c r="X6" s="59"/>
      <c r="Y6" s="34">
        <v>7</v>
      </c>
      <c r="Z6" s="34">
        <v>1</v>
      </c>
      <c r="AA6" s="18">
        <v>7</v>
      </c>
      <c r="AB6" s="18">
        <v>6</v>
      </c>
      <c r="AC6" s="18">
        <v>1</v>
      </c>
      <c r="AD6" s="18">
        <f>I6+K6+M6+O6+Q6+U6+Y6</f>
        <v>39</v>
      </c>
      <c r="AE6" s="20">
        <f t="shared" ref="AE6:AE11" si="0">AD6/AA6</f>
        <v>5.5714285714285712</v>
      </c>
      <c r="AF6" s="18">
        <f>J6+L6+N6+P6+R6+V6+Z6</f>
        <v>12</v>
      </c>
      <c r="AG6" s="20">
        <f t="shared" ref="AG6:AG11" si="1">AF6/AA6</f>
        <v>1.7142857142857142</v>
      </c>
      <c r="AH6" s="18">
        <f>AD6-AF6</f>
        <v>27</v>
      </c>
    </row>
    <row r="7" spans="1:34" x14ac:dyDescent="0.25">
      <c r="A7" s="1"/>
      <c r="B7" s="15">
        <v>2</v>
      </c>
      <c r="C7" s="15" t="s">
        <v>173</v>
      </c>
      <c r="D7" s="15">
        <v>4</v>
      </c>
      <c r="E7" s="15" t="s">
        <v>174</v>
      </c>
      <c r="F7" s="15">
        <v>0</v>
      </c>
      <c r="G7" s="1"/>
      <c r="H7" s="58" t="s">
        <v>172</v>
      </c>
      <c r="I7" s="34">
        <v>3</v>
      </c>
      <c r="J7" s="43">
        <v>0</v>
      </c>
      <c r="K7" s="34">
        <v>7</v>
      </c>
      <c r="L7" s="43">
        <v>1</v>
      </c>
      <c r="M7" s="39">
        <v>5</v>
      </c>
      <c r="N7" s="45">
        <v>9</v>
      </c>
      <c r="O7" s="36" t="s">
        <v>308</v>
      </c>
      <c r="P7" s="59"/>
      <c r="Q7" s="34">
        <v>7</v>
      </c>
      <c r="R7" s="43">
        <v>1</v>
      </c>
      <c r="S7" s="34">
        <v>6</v>
      </c>
      <c r="T7" s="43">
        <v>2</v>
      </c>
      <c r="U7" s="34">
        <v>3</v>
      </c>
      <c r="V7" s="43">
        <v>0</v>
      </c>
      <c r="W7" s="34">
        <v>5</v>
      </c>
      <c r="X7" s="34">
        <v>4</v>
      </c>
      <c r="Y7" s="39">
        <v>1</v>
      </c>
      <c r="Z7" s="39">
        <v>7</v>
      </c>
      <c r="AA7" s="18">
        <v>8</v>
      </c>
      <c r="AB7" s="18">
        <v>6</v>
      </c>
      <c r="AC7" s="18">
        <v>2</v>
      </c>
      <c r="AD7" s="18">
        <f>I7+K7+M7+Q7+S7+U7+W7+Y7</f>
        <v>37</v>
      </c>
      <c r="AE7" s="20">
        <f t="shared" si="0"/>
        <v>4.625</v>
      </c>
      <c r="AF7" s="18">
        <f>J7+L7+N7+R7+T7+V7+X7+Z7</f>
        <v>24</v>
      </c>
      <c r="AG7" s="18">
        <f t="shared" si="1"/>
        <v>3</v>
      </c>
      <c r="AH7" s="18">
        <f t="shared" ref="AH7:AH28" si="2">AD7-AF7</f>
        <v>13</v>
      </c>
    </row>
    <row r="8" spans="1:34" x14ac:dyDescent="0.25">
      <c r="A8" s="1"/>
      <c r="B8" s="15">
        <v>3</v>
      </c>
      <c r="C8" s="15" t="s">
        <v>176</v>
      </c>
      <c r="D8" s="15">
        <v>7</v>
      </c>
      <c r="E8" s="15" t="s">
        <v>177</v>
      </c>
      <c r="F8" s="15">
        <v>15</v>
      </c>
      <c r="G8" s="1"/>
      <c r="H8" s="58" t="s">
        <v>175</v>
      </c>
      <c r="I8" s="34">
        <v>13</v>
      </c>
      <c r="J8" s="43">
        <v>5</v>
      </c>
      <c r="K8" s="39">
        <v>2</v>
      </c>
      <c r="L8" s="45">
        <v>7</v>
      </c>
      <c r="M8" s="34">
        <v>8</v>
      </c>
      <c r="N8" s="43">
        <v>2</v>
      </c>
      <c r="O8" s="34">
        <v>8</v>
      </c>
      <c r="P8" s="43">
        <v>2</v>
      </c>
      <c r="Q8" s="34">
        <v>7</v>
      </c>
      <c r="R8" s="43">
        <v>3</v>
      </c>
      <c r="S8" s="34">
        <v>4</v>
      </c>
      <c r="T8" s="43">
        <v>3</v>
      </c>
      <c r="U8" s="36" t="s">
        <v>308</v>
      </c>
      <c r="V8" s="59"/>
      <c r="W8" s="39">
        <v>4</v>
      </c>
      <c r="X8" s="39">
        <v>5</v>
      </c>
      <c r="Y8" s="1"/>
      <c r="Z8" s="1"/>
      <c r="AA8" s="18">
        <v>7</v>
      </c>
      <c r="AB8" s="18">
        <v>5</v>
      </c>
      <c r="AC8" s="18">
        <v>2</v>
      </c>
      <c r="AD8" s="18">
        <f>I8+K8+M8+O8+Q8+S8+W8</f>
        <v>46</v>
      </c>
      <c r="AE8" s="20">
        <f t="shared" si="0"/>
        <v>6.5714285714285712</v>
      </c>
      <c r="AF8" s="18">
        <f>J8+L8+N8+P8+R8+T8+X8</f>
        <v>27</v>
      </c>
      <c r="AG8" s="20">
        <f t="shared" si="1"/>
        <v>3.8571428571428572</v>
      </c>
      <c r="AH8" s="18">
        <f t="shared" si="2"/>
        <v>19</v>
      </c>
    </row>
    <row r="9" spans="1:34" x14ac:dyDescent="0.25">
      <c r="A9" s="1"/>
      <c r="B9" s="15">
        <v>4</v>
      </c>
      <c r="C9" s="15" t="s">
        <v>172</v>
      </c>
      <c r="D9" s="15">
        <v>3</v>
      </c>
      <c r="E9" s="15" t="s">
        <v>424</v>
      </c>
      <c r="F9" s="15">
        <v>0</v>
      </c>
      <c r="G9" s="1"/>
      <c r="H9" s="58" t="s">
        <v>425</v>
      </c>
      <c r="I9" s="39">
        <v>11</v>
      </c>
      <c r="J9" s="45">
        <v>14</v>
      </c>
      <c r="K9" s="34">
        <v>7</v>
      </c>
      <c r="L9" s="43">
        <v>1</v>
      </c>
      <c r="M9" s="34">
        <v>9</v>
      </c>
      <c r="N9" s="43">
        <v>1</v>
      </c>
      <c r="O9" s="34">
        <v>5</v>
      </c>
      <c r="P9" s="43">
        <v>4</v>
      </c>
      <c r="Q9" s="34">
        <v>6</v>
      </c>
      <c r="R9" s="43">
        <v>3</v>
      </c>
      <c r="S9" s="39">
        <v>3</v>
      </c>
      <c r="T9" s="39">
        <v>4</v>
      </c>
      <c r="U9" s="1"/>
      <c r="V9" s="1"/>
      <c r="W9" s="1"/>
      <c r="X9" s="1"/>
      <c r="Y9" s="1"/>
      <c r="Z9" s="1"/>
      <c r="AA9" s="18">
        <v>6</v>
      </c>
      <c r="AB9" s="18">
        <v>4</v>
      </c>
      <c r="AC9" s="18">
        <v>2</v>
      </c>
      <c r="AD9" s="18">
        <f>I9+K9+M9+O9+Q9+S9</f>
        <v>41</v>
      </c>
      <c r="AE9" s="20">
        <f t="shared" si="0"/>
        <v>6.833333333333333</v>
      </c>
      <c r="AF9" s="18">
        <f>J9+L9+N9+P9+R9+T9</f>
        <v>27</v>
      </c>
      <c r="AG9" s="18">
        <f t="shared" si="1"/>
        <v>4.5</v>
      </c>
      <c r="AH9" s="18">
        <f t="shared" si="2"/>
        <v>14</v>
      </c>
    </row>
    <row r="10" spans="1:34" x14ac:dyDescent="0.25">
      <c r="A10" s="1"/>
      <c r="B10" s="15">
        <v>5</v>
      </c>
      <c r="C10" s="15" t="s">
        <v>180</v>
      </c>
      <c r="D10" s="15">
        <v>2</v>
      </c>
      <c r="E10" s="15" t="s">
        <v>181</v>
      </c>
      <c r="F10" s="15">
        <v>1</v>
      </c>
      <c r="G10" s="1"/>
      <c r="H10" s="58" t="s">
        <v>177</v>
      </c>
      <c r="I10" s="34">
        <v>15</v>
      </c>
      <c r="J10" s="43">
        <v>7</v>
      </c>
      <c r="K10" s="34">
        <v>4</v>
      </c>
      <c r="L10" s="43">
        <v>3</v>
      </c>
      <c r="M10" s="34">
        <v>8</v>
      </c>
      <c r="N10" s="43">
        <v>3</v>
      </c>
      <c r="O10" s="36" t="s">
        <v>308</v>
      </c>
      <c r="P10" s="59"/>
      <c r="Q10" s="39">
        <v>0</v>
      </c>
      <c r="R10" s="45">
        <v>4</v>
      </c>
      <c r="S10" s="39">
        <v>2</v>
      </c>
      <c r="T10" s="39">
        <v>6</v>
      </c>
      <c r="U10" s="1"/>
      <c r="V10" s="1"/>
      <c r="W10" s="1"/>
      <c r="X10" s="1"/>
      <c r="Y10" s="1"/>
      <c r="Z10" s="1"/>
      <c r="AA10" s="18">
        <v>5</v>
      </c>
      <c r="AB10" s="18">
        <v>3</v>
      </c>
      <c r="AC10" s="18">
        <v>2</v>
      </c>
      <c r="AD10" s="18">
        <f>I10+K10+M10+Q10+S10</f>
        <v>29</v>
      </c>
      <c r="AE10" s="18">
        <f t="shared" si="0"/>
        <v>5.8</v>
      </c>
      <c r="AF10" s="18">
        <f>J10+L10+N10+R10+T10</f>
        <v>23</v>
      </c>
      <c r="AG10" s="18">
        <f t="shared" si="1"/>
        <v>4.5999999999999996</v>
      </c>
      <c r="AH10" s="18">
        <f>AD10-AF10</f>
        <v>6</v>
      </c>
    </row>
    <row r="11" spans="1:34" x14ac:dyDescent="0.25">
      <c r="A11" s="1"/>
      <c r="B11" s="15">
        <v>6</v>
      </c>
      <c r="C11" s="15" t="s">
        <v>182</v>
      </c>
      <c r="D11" s="15">
        <v>0</v>
      </c>
      <c r="E11" s="15" t="s">
        <v>169</v>
      </c>
      <c r="F11" s="15">
        <v>10</v>
      </c>
      <c r="G11" s="1"/>
      <c r="H11" s="58" t="s">
        <v>179</v>
      </c>
      <c r="I11" s="34">
        <v>7</v>
      </c>
      <c r="J11" s="43">
        <v>0</v>
      </c>
      <c r="K11" s="34">
        <v>10</v>
      </c>
      <c r="L11" s="43">
        <v>3</v>
      </c>
      <c r="M11" s="34">
        <v>7</v>
      </c>
      <c r="N11" s="43">
        <v>3</v>
      </c>
      <c r="O11" s="39">
        <v>1</v>
      </c>
      <c r="P11" s="45">
        <v>2</v>
      </c>
      <c r="Q11" s="39">
        <v>1</v>
      </c>
      <c r="R11" s="39">
        <v>7</v>
      </c>
      <c r="S11" s="18"/>
      <c r="T11" s="18"/>
      <c r="U11" s="1"/>
      <c r="V11" s="1"/>
      <c r="W11" s="1"/>
      <c r="X11" s="1"/>
      <c r="Y11" s="1"/>
      <c r="Z11" s="1"/>
      <c r="AA11" s="18">
        <v>5</v>
      </c>
      <c r="AB11" s="18">
        <v>3</v>
      </c>
      <c r="AC11" s="18">
        <v>2</v>
      </c>
      <c r="AD11" s="18">
        <f>I11+K11+M11+O11+Q11</f>
        <v>26</v>
      </c>
      <c r="AE11" s="18">
        <f t="shared" si="0"/>
        <v>5.2</v>
      </c>
      <c r="AF11" s="18">
        <f>J11+L11+N11+P11+R11</f>
        <v>15</v>
      </c>
      <c r="AG11" s="18">
        <f t="shared" si="1"/>
        <v>3</v>
      </c>
      <c r="AH11" s="18">
        <f t="shared" si="2"/>
        <v>11</v>
      </c>
    </row>
    <row r="12" spans="1:34" x14ac:dyDescent="0.25">
      <c r="A12" s="1"/>
      <c r="B12" s="15">
        <v>7</v>
      </c>
      <c r="C12" s="15" t="s">
        <v>175</v>
      </c>
      <c r="D12" s="15">
        <v>13</v>
      </c>
      <c r="E12" s="15" t="s">
        <v>183</v>
      </c>
      <c r="F12" s="15">
        <v>5</v>
      </c>
      <c r="G12" s="1"/>
      <c r="H12" s="58" t="s">
        <v>424</v>
      </c>
      <c r="I12" s="39">
        <v>0</v>
      </c>
      <c r="J12" s="45">
        <v>3</v>
      </c>
      <c r="K12" s="34">
        <v>3</v>
      </c>
      <c r="L12" s="43">
        <v>1</v>
      </c>
      <c r="M12" s="34">
        <v>6</v>
      </c>
      <c r="N12" s="43">
        <v>2</v>
      </c>
      <c r="O12" s="34">
        <v>6</v>
      </c>
      <c r="P12" s="43">
        <v>3</v>
      </c>
      <c r="Q12" s="39">
        <v>3</v>
      </c>
      <c r="R12" s="39">
        <v>6</v>
      </c>
      <c r="S12" s="18"/>
      <c r="T12" s="18"/>
      <c r="U12" s="1"/>
      <c r="V12" s="1"/>
      <c r="W12" s="1"/>
      <c r="X12" s="1"/>
      <c r="Y12" s="1"/>
      <c r="Z12" s="1"/>
      <c r="AA12" s="18">
        <v>5</v>
      </c>
      <c r="AB12" s="18">
        <v>3</v>
      </c>
      <c r="AC12" s="18">
        <v>2</v>
      </c>
      <c r="AD12" s="18">
        <f>I12+K12+M12+O12+Q12</f>
        <v>18</v>
      </c>
      <c r="AE12" s="18">
        <f t="shared" ref="AE12:AE13" si="3">AD12/AA12</f>
        <v>3.6</v>
      </c>
      <c r="AF12" s="18">
        <f>J12+L12+N12+P12+R12</f>
        <v>15</v>
      </c>
      <c r="AG12" s="18">
        <f t="shared" ref="AG12:AG13" si="4">AF12/AA12</f>
        <v>3</v>
      </c>
      <c r="AH12" s="18">
        <f t="shared" si="2"/>
        <v>3</v>
      </c>
    </row>
    <row r="13" spans="1:34" x14ac:dyDescent="0.25">
      <c r="A13" s="1"/>
      <c r="B13" s="15">
        <v>8</v>
      </c>
      <c r="C13" s="15" t="s">
        <v>185</v>
      </c>
      <c r="D13" s="15">
        <v>14</v>
      </c>
      <c r="E13" s="15" t="s">
        <v>423</v>
      </c>
      <c r="F13" s="15">
        <v>11</v>
      </c>
      <c r="G13" s="1"/>
      <c r="H13" s="58" t="s">
        <v>184</v>
      </c>
      <c r="I13" s="34">
        <v>4</v>
      </c>
      <c r="J13" s="43">
        <v>3</v>
      </c>
      <c r="K13" s="34">
        <v>5</v>
      </c>
      <c r="L13" s="43">
        <v>4</v>
      </c>
      <c r="M13" s="39">
        <v>3</v>
      </c>
      <c r="N13" s="45">
        <v>7</v>
      </c>
      <c r="O13" s="34">
        <v>12</v>
      </c>
      <c r="P13" s="43">
        <v>1</v>
      </c>
      <c r="Q13" s="39">
        <v>3</v>
      </c>
      <c r="R13" s="39">
        <v>7</v>
      </c>
      <c r="S13" s="18"/>
      <c r="T13" s="18"/>
      <c r="U13" s="1"/>
      <c r="V13" s="1"/>
      <c r="W13" s="1"/>
      <c r="X13" s="1"/>
      <c r="Y13" s="1"/>
      <c r="Z13" s="1"/>
      <c r="AA13" s="18">
        <v>5</v>
      </c>
      <c r="AB13" s="18">
        <v>3</v>
      </c>
      <c r="AC13" s="18">
        <v>2</v>
      </c>
      <c r="AD13" s="18">
        <f>I13+K13+M13+O13+Q13</f>
        <v>27</v>
      </c>
      <c r="AE13" s="18">
        <f t="shared" si="3"/>
        <v>5.4</v>
      </c>
      <c r="AF13" s="18">
        <f>J13+L13+N13+P13+R13</f>
        <v>22</v>
      </c>
      <c r="AG13" s="18">
        <f t="shared" si="4"/>
        <v>4.4000000000000004</v>
      </c>
      <c r="AH13" s="18">
        <f t="shared" si="2"/>
        <v>5</v>
      </c>
    </row>
    <row r="14" spans="1:34" x14ac:dyDescent="0.25">
      <c r="A14" s="1"/>
      <c r="B14" s="15">
        <v>9</v>
      </c>
      <c r="C14" s="15" t="s">
        <v>186</v>
      </c>
      <c r="D14" s="15">
        <v>3</v>
      </c>
      <c r="E14" s="15" t="s">
        <v>184</v>
      </c>
      <c r="F14" s="15">
        <v>4</v>
      </c>
      <c r="G14" s="1"/>
      <c r="H14" s="58" t="s">
        <v>170</v>
      </c>
      <c r="I14" s="34">
        <v>5</v>
      </c>
      <c r="J14" s="43">
        <v>4</v>
      </c>
      <c r="K14" s="39">
        <v>2</v>
      </c>
      <c r="L14" s="45">
        <v>4</v>
      </c>
      <c r="M14" s="68">
        <v>1</v>
      </c>
      <c r="N14" s="62">
        <v>0</v>
      </c>
      <c r="O14" s="174">
        <v>4</v>
      </c>
      <c r="P14" s="174">
        <v>5</v>
      </c>
      <c r="Q14" s="18"/>
      <c r="R14" s="18"/>
      <c r="S14" s="18"/>
      <c r="T14" s="18"/>
      <c r="U14" s="1"/>
      <c r="V14" s="1"/>
      <c r="W14" s="1"/>
      <c r="X14" s="1"/>
      <c r="Y14" s="1"/>
      <c r="Z14" s="1"/>
      <c r="AA14" s="18">
        <v>4</v>
      </c>
      <c r="AB14" s="18">
        <v>2</v>
      </c>
      <c r="AC14" s="18">
        <v>2</v>
      </c>
      <c r="AD14" s="18">
        <f>I14+K14+M14+O14</f>
        <v>12</v>
      </c>
      <c r="AE14" s="18">
        <f>AD14/AA14</f>
        <v>3</v>
      </c>
      <c r="AF14" s="18">
        <f>J14+L14+N14+P14</f>
        <v>13</v>
      </c>
      <c r="AG14" s="20">
        <f>AF14/AA14</f>
        <v>3.25</v>
      </c>
      <c r="AH14" s="18">
        <f t="shared" si="2"/>
        <v>-1</v>
      </c>
    </row>
    <row r="15" spans="1:34" x14ac:dyDescent="0.25">
      <c r="A15" s="1"/>
      <c r="B15" s="15">
        <v>10</v>
      </c>
      <c r="C15" s="15" t="s">
        <v>187</v>
      </c>
      <c r="D15" s="15">
        <v>12</v>
      </c>
      <c r="E15" s="15" t="s">
        <v>188</v>
      </c>
      <c r="F15" s="15">
        <v>4</v>
      </c>
      <c r="G15" s="1"/>
      <c r="H15" s="58" t="s">
        <v>176</v>
      </c>
      <c r="I15" s="39">
        <v>7</v>
      </c>
      <c r="J15" s="45">
        <v>15</v>
      </c>
      <c r="K15" s="34">
        <v>18</v>
      </c>
      <c r="L15" s="43">
        <v>0</v>
      </c>
      <c r="M15" s="68">
        <v>7</v>
      </c>
      <c r="N15" s="62">
        <v>0</v>
      </c>
      <c r="O15" s="174">
        <v>3</v>
      </c>
      <c r="P15" s="174">
        <v>6</v>
      </c>
      <c r="Q15" s="18"/>
      <c r="R15" s="18"/>
      <c r="S15" s="18"/>
      <c r="T15" s="18"/>
      <c r="U15" s="1"/>
      <c r="V15" s="1"/>
      <c r="W15" s="1"/>
      <c r="X15" s="1"/>
      <c r="Y15" s="1"/>
      <c r="Z15" s="1"/>
      <c r="AA15" s="18">
        <v>4</v>
      </c>
      <c r="AB15" s="18">
        <v>2</v>
      </c>
      <c r="AC15" s="18">
        <v>2</v>
      </c>
      <c r="AD15" s="18">
        <f>I15+K15+M15+O15</f>
        <v>35</v>
      </c>
      <c r="AE15" s="20">
        <f t="shared" ref="AE15:AE16" si="5">AD15/AA15</f>
        <v>8.75</v>
      </c>
      <c r="AF15" s="18">
        <f>J15+L15+N15+P15</f>
        <v>21</v>
      </c>
      <c r="AG15" s="20">
        <f>AF15/AA15</f>
        <v>5.25</v>
      </c>
      <c r="AH15" s="18">
        <f t="shared" si="2"/>
        <v>14</v>
      </c>
    </row>
    <row r="16" spans="1:34" x14ac:dyDescent="0.25">
      <c r="A16" s="1"/>
      <c r="B16" s="15">
        <v>11</v>
      </c>
      <c r="C16" s="15" t="s">
        <v>179</v>
      </c>
      <c r="D16" s="15">
        <v>7</v>
      </c>
      <c r="E16" s="15" t="s">
        <v>189</v>
      </c>
      <c r="F16" s="15">
        <v>0</v>
      </c>
      <c r="G16" s="1"/>
      <c r="H16" s="58" t="s">
        <v>185</v>
      </c>
      <c r="I16" s="34">
        <v>14</v>
      </c>
      <c r="J16" s="43">
        <v>11</v>
      </c>
      <c r="K16" s="39">
        <v>4</v>
      </c>
      <c r="L16" s="45">
        <v>5</v>
      </c>
      <c r="M16" s="68">
        <v>1</v>
      </c>
      <c r="N16" s="62">
        <v>0</v>
      </c>
      <c r="O16" s="174">
        <v>2</v>
      </c>
      <c r="P16" s="174">
        <v>8</v>
      </c>
      <c r="Q16" s="18"/>
      <c r="R16" s="20"/>
      <c r="S16" s="18"/>
      <c r="T16" s="20"/>
      <c r="U16" s="1"/>
      <c r="V16" s="1"/>
      <c r="W16" s="1"/>
      <c r="X16" s="1"/>
      <c r="Y16" s="1"/>
      <c r="Z16" s="1"/>
      <c r="AA16" s="18">
        <v>4</v>
      </c>
      <c r="AB16" s="18">
        <v>2</v>
      </c>
      <c r="AC16" s="18">
        <v>2</v>
      </c>
      <c r="AD16" s="18">
        <f>I16+K16+M16+O16</f>
        <v>21</v>
      </c>
      <c r="AE16" s="20">
        <f t="shared" si="5"/>
        <v>5.25</v>
      </c>
      <c r="AF16" s="18">
        <f>J16+L16+N16+P16</f>
        <v>24</v>
      </c>
      <c r="AG16" s="18">
        <f>AF16/AA16</f>
        <v>6</v>
      </c>
      <c r="AH16" s="18">
        <f t="shared" si="2"/>
        <v>-3</v>
      </c>
    </row>
    <row r="17" spans="1:35" x14ac:dyDescent="0.25">
      <c r="A17" s="1"/>
      <c r="B17" s="1"/>
      <c r="C17" s="1"/>
      <c r="D17" s="1"/>
      <c r="E17" s="1"/>
      <c r="F17" s="1"/>
      <c r="G17" s="1"/>
      <c r="H17" s="58" t="s">
        <v>90</v>
      </c>
      <c r="I17" s="36" t="s">
        <v>308</v>
      </c>
      <c r="J17" s="73"/>
      <c r="K17" s="34">
        <v>4</v>
      </c>
      <c r="L17" s="43">
        <v>2</v>
      </c>
      <c r="M17" s="69">
        <v>3</v>
      </c>
      <c r="N17" s="61">
        <v>8</v>
      </c>
      <c r="O17" s="174">
        <v>1</v>
      </c>
      <c r="P17" s="174">
        <v>12</v>
      </c>
      <c r="Q17" s="18"/>
      <c r="R17" s="20"/>
      <c r="S17" s="1"/>
      <c r="T17" s="1"/>
      <c r="U17" s="1"/>
      <c r="V17" s="1"/>
      <c r="W17" s="1"/>
      <c r="X17" s="1"/>
      <c r="Y17" s="1"/>
      <c r="Z17" s="1"/>
      <c r="AA17" s="18">
        <v>3</v>
      </c>
      <c r="AB17" s="18">
        <v>1</v>
      </c>
      <c r="AC17" s="18">
        <v>2</v>
      </c>
      <c r="AD17" s="18">
        <f>K17+M17+O17</f>
        <v>8</v>
      </c>
      <c r="AE17" s="20">
        <f>AD17/AA17</f>
        <v>2.6666666666666665</v>
      </c>
      <c r="AF17" s="18">
        <f>L17+N17+P17</f>
        <v>22</v>
      </c>
      <c r="AG17" s="20">
        <f>AF17/AA17</f>
        <v>7.333333333333333</v>
      </c>
      <c r="AH17" s="18">
        <f>AD17-AF17</f>
        <v>-14</v>
      </c>
      <c r="AI17">
        <v>1</v>
      </c>
    </row>
    <row r="18" spans="1:35" x14ac:dyDescent="0.25">
      <c r="A18" s="3"/>
      <c r="B18" s="1"/>
      <c r="C18" s="1"/>
      <c r="D18" s="1"/>
      <c r="E18" s="1"/>
      <c r="F18" s="1"/>
      <c r="G18" s="1"/>
      <c r="H18" s="58" t="s">
        <v>173</v>
      </c>
      <c r="I18" s="34">
        <v>4</v>
      </c>
      <c r="J18" s="43">
        <v>0</v>
      </c>
      <c r="K18" s="39">
        <v>3</v>
      </c>
      <c r="L18" s="45">
        <v>4</v>
      </c>
      <c r="M18" s="69">
        <v>0</v>
      </c>
      <c r="N18" s="69">
        <v>1</v>
      </c>
      <c r="O18" s="18"/>
      <c r="P18" s="18"/>
      <c r="Q18" s="18"/>
      <c r="R18" s="20"/>
      <c r="S18" s="18"/>
      <c r="T18" s="20"/>
      <c r="U18" s="1"/>
      <c r="V18" s="1"/>
      <c r="W18" s="1"/>
      <c r="X18" s="1"/>
      <c r="Y18" s="1"/>
      <c r="Z18" s="1"/>
      <c r="AA18" s="18">
        <v>3</v>
      </c>
      <c r="AB18" s="18">
        <v>1</v>
      </c>
      <c r="AC18" s="18">
        <v>2</v>
      </c>
      <c r="AD18" s="18">
        <f>I18+K18+M18</f>
        <v>7</v>
      </c>
      <c r="AE18" s="20">
        <f>AD18/AA18</f>
        <v>2.3333333333333335</v>
      </c>
      <c r="AF18" s="18">
        <f>J18+L18+N18</f>
        <v>5</v>
      </c>
      <c r="AG18" s="20">
        <f>AF18/AA18</f>
        <v>1.6666666666666667</v>
      </c>
      <c r="AH18" s="18">
        <f>AD18-AF18</f>
        <v>2</v>
      </c>
      <c r="AI18">
        <v>2</v>
      </c>
    </row>
    <row r="19" spans="1:35" x14ac:dyDescent="0.25">
      <c r="A19" s="3" t="s">
        <v>35</v>
      </c>
      <c r="B19" s="16" t="s">
        <v>3</v>
      </c>
      <c r="C19" s="16" t="s">
        <v>143</v>
      </c>
      <c r="D19" s="16"/>
      <c r="E19" s="16" t="s">
        <v>142</v>
      </c>
      <c r="F19" s="16"/>
      <c r="G19" s="1"/>
      <c r="H19" s="58" t="s">
        <v>180</v>
      </c>
      <c r="I19" s="34">
        <v>2</v>
      </c>
      <c r="J19" s="43">
        <v>1</v>
      </c>
      <c r="K19" s="39">
        <v>1</v>
      </c>
      <c r="L19" s="45">
        <v>7</v>
      </c>
      <c r="M19" s="69">
        <v>2</v>
      </c>
      <c r="N19" s="69">
        <v>8</v>
      </c>
      <c r="O19" s="18"/>
      <c r="P19" s="18"/>
      <c r="Q19" s="18"/>
      <c r="R19" s="20"/>
      <c r="S19" s="18"/>
      <c r="T19" s="20"/>
      <c r="U19" s="1"/>
      <c r="V19" s="1"/>
      <c r="W19" s="1"/>
      <c r="X19" s="1"/>
      <c r="Y19" s="1"/>
      <c r="Z19" s="1"/>
      <c r="AA19" s="18">
        <v>3</v>
      </c>
      <c r="AB19" s="18">
        <v>1</v>
      </c>
      <c r="AC19" s="18">
        <v>2</v>
      </c>
      <c r="AD19" s="18">
        <f>I19+K19+M19</f>
        <v>5</v>
      </c>
      <c r="AE19" s="20">
        <f>AD19/AA19</f>
        <v>1.6666666666666667</v>
      </c>
      <c r="AF19" s="18">
        <f>J19+L19+N19</f>
        <v>16</v>
      </c>
      <c r="AG19" s="20">
        <f>AF19/AA19</f>
        <v>5.333333333333333</v>
      </c>
      <c r="AH19" s="18">
        <f>AD19-AF19</f>
        <v>-11</v>
      </c>
    </row>
    <row r="20" spans="1:35" x14ac:dyDescent="0.25">
      <c r="A20" s="1" t="s">
        <v>195</v>
      </c>
      <c r="B20" s="15">
        <v>12</v>
      </c>
      <c r="C20" s="15" t="s">
        <v>174</v>
      </c>
      <c r="D20" s="15">
        <v>0</v>
      </c>
      <c r="E20" s="15" t="s">
        <v>176</v>
      </c>
      <c r="F20" s="15">
        <v>18</v>
      </c>
      <c r="G20" s="1"/>
      <c r="H20" s="58" t="s">
        <v>187</v>
      </c>
      <c r="I20" s="34">
        <v>12</v>
      </c>
      <c r="J20" s="43">
        <v>4</v>
      </c>
      <c r="K20" s="39">
        <v>3</v>
      </c>
      <c r="L20" s="45">
        <v>10</v>
      </c>
      <c r="M20" s="69">
        <v>0</v>
      </c>
      <c r="N20" s="69">
        <v>1</v>
      </c>
      <c r="O20" s="18"/>
      <c r="P20" s="18"/>
      <c r="Q20" s="18"/>
      <c r="R20" s="20"/>
      <c r="S20" s="18"/>
      <c r="T20" s="20"/>
      <c r="U20" s="1"/>
      <c r="V20" s="1"/>
      <c r="W20" s="1"/>
      <c r="X20" s="1"/>
      <c r="Y20" s="1"/>
      <c r="Z20" s="1"/>
      <c r="AA20" s="18">
        <v>3</v>
      </c>
      <c r="AB20" s="18">
        <v>1</v>
      </c>
      <c r="AC20" s="18">
        <v>2</v>
      </c>
      <c r="AD20" s="18">
        <f>I20+K20+M20</f>
        <v>15</v>
      </c>
      <c r="AE20" s="18">
        <f>AD20/AA20</f>
        <v>5</v>
      </c>
      <c r="AF20" s="18">
        <f>J20+L20+N20</f>
        <v>15</v>
      </c>
      <c r="AG20" s="18">
        <f>AF20/AA20</f>
        <v>5</v>
      </c>
      <c r="AH20" s="18">
        <f>AD20-AF20</f>
        <v>0</v>
      </c>
    </row>
    <row r="21" spans="1:35" x14ac:dyDescent="0.25">
      <c r="A21" s="1"/>
      <c r="B21" s="15">
        <v>13</v>
      </c>
      <c r="C21" s="15" t="s">
        <v>190</v>
      </c>
      <c r="D21" s="15">
        <v>7</v>
      </c>
      <c r="E21" s="15" t="s">
        <v>180</v>
      </c>
      <c r="F21" s="15">
        <v>1</v>
      </c>
      <c r="G21" s="1"/>
      <c r="H21" s="58" t="s">
        <v>183</v>
      </c>
      <c r="I21" s="174">
        <v>5</v>
      </c>
      <c r="J21" s="45">
        <v>13</v>
      </c>
      <c r="K21" s="34">
        <v>10</v>
      </c>
      <c r="L21" s="43">
        <v>0</v>
      </c>
      <c r="M21" s="69">
        <v>2</v>
      </c>
      <c r="N21" s="69">
        <v>6</v>
      </c>
      <c r="O21" s="18"/>
      <c r="P21" s="18"/>
      <c r="Q21" s="18"/>
      <c r="R21" s="20"/>
      <c r="S21" s="1"/>
      <c r="T21" s="1"/>
      <c r="U21" s="1"/>
      <c r="V21" s="1"/>
      <c r="W21" s="1"/>
      <c r="X21" s="1"/>
      <c r="Y21" s="1"/>
      <c r="Z21" s="1"/>
      <c r="AA21" s="18">
        <v>3</v>
      </c>
      <c r="AB21" s="18">
        <v>1</v>
      </c>
      <c r="AC21" s="18">
        <v>2</v>
      </c>
      <c r="AD21" s="18">
        <f>I21+K21+M21</f>
        <v>17</v>
      </c>
      <c r="AE21" s="20">
        <f>AD21/AA21</f>
        <v>5.666666666666667</v>
      </c>
      <c r="AF21" s="18">
        <f>J21+L21+N21</f>
        <v>19</v>
      </c>
      <c r="AG21" s="20">
        <f>AF21/AA21</f>
        <v>6.333333333333333</v>
      </c>
      <c r="AH21" s="18">
        <f>AD21-AF21</f>
        <v>-2</v>
      </c>
    </row>
    <row r="22" spans="1:35" x14ac:dyDescent="0.25">
      <c r="A22" s="1"/>
      <c r="B22" s="15">
        <v>14</v>
      </c>
      <c r="C22" s="15" t="s">
        <v>20</v>
      </c>
      <c r="D22" s="15">
        <v>0</v>
      </c>
      <c r="E22" s="15" t="s">
        <v>183</v>
      </c>
      <c r="F22" s="15">
        <v>10</v>
      </c>
      <c r="G22" s="1"/>
      <c r="H22" s="58" t="s">
        <v>189</v>
      </c>
      <c r="I22" s="39">
        <v>0</v>
      </c>
      <c r="J22" s="45">
        <v>7</v>
      </c>
      <c r="K22" s="34">
        <v>7</v>
      </c>
      <c r="L22" s="43">
        <v>4</v>
      </c>
      <c r="M22" s="69">
        <v>1</v>
      </c>
      <c r="N22" s="69">
        <v>9</v>
      </c>
      <c r="O22" s="18"/>
      <c r="P22" s="18"/>
      <c r="Q22" s="18"/>
      <c r="R22" s="20"/>
      <c r="S22" s="1"/>
      <c r="T22" s="1"/>
      <c r="U22" s="1"/>
      <c r="V22" s="1"/>
      <c r="W22" s="1"/>
      <c r="X22" s="1"/>
      <c r="Y22" s="1"/>
      <c r="Z22" s="1"/>
      <c r="AA22" s="18">
        <v>3</v>
      </c>
      <c r="AB22" s="18">
        <v>1</v>
      </c>
      <c r="AC22" s="18">
        <v>2</v>
      </c>
      <c r="AD22" s="18">
        <f>I22+K22+M22</f>
        <v>8</v>
      </c>
      <c r="AE22" s="20">
        <f>AD22/AA22</f>
        <v>2.6666666666666665</v>
      </c>
      <c r="AF22" s="18">
        <f>J22+L22+N22</f>
        <v>20</v>
      </c>
      <c r="AG22" s="20">
        <f>AF22/AA22</f>
        <v>6.666666666666667</v>
      </c>
      <c r="AH22" s="18">
        <f>AD22-AF22</f>
        <v>-12</v>
      </c>
    </row>
    <row r="23" spans="1:35" x14ac:dyDescent="0.25">
      <c r="A23" s="1"/>
      <c r="B23" s="15">
        <v>15</v>
      </c>
      <c r="C23" s="15" t="s">
        <v>423</v>
      </c>
      <c r="D23" s="15">
        <v>7</v>
      </c>
      <c r="E23" s="15" t="s">
        <v>15</v>
      </c>
      <c r="F23" s="15">
        <v>1</v>
      </c>
      <c r="G23" s="1"/>
      <c r="H23" s="58" t="s">
        <v>171</v>
      </c>
      <c r="I23" s="39">
        <v>4</v>
      </c>
      <c r="J23" s="45">
        <v>5</v>
      </c>
      <c r="K23" s="36" t="s">
        <v>308</v>
      </c>
      <c r="L23" s="73"/>
      <c r="M23" s="39">
        <v>0</v>
      </c>
      <c r="N23" s="39">
        <v>7</v>
      </c>
      <c r="O23" s="18"/>
      <c r="P23" s="18"/>
      <c r="Q23" s="18"/>
      <c r="R23" s="20"/>
      <c r="S23" s="1"/>
      <c r="T23" s="1"/>
      <c r="U23" s="1"/>
      <c r="V23" s="1"/>
      <c r="W23" s="1"/>
      <c r="X23" s="1"/>
      <c r="Y23" s="1"/>
      <c r="Z23" s="1"/>
      <c r="AA23" s="18">
        <v>2</v>
      </c>
      <c r="AB23" s="18">
        <v>0</v>
      </c>
      <c r="AC23" s="18">
        <v>2</v>
      </c>
      <c r="AD23" s="18">
        <f>I23+M23</f>
        <v>4</v>
      </c>
      <c r="AE23" s="18">
        <f>AD23/AA23</f>
        <v>2</v>
      </c>
      <c r="AF23" s="18">
        <f>J23+N23</f>
        <v>12</v>
      </c>
      <c r="AG23" s="18">
        <f>AF23/AA23</f>
        <v>6</v>
      </c>
      <c r="AH23" s="18">
        <f>AD23-AF23</f>
        <v>-8</v>
      </c>
    </row>
    <row r="24" spans="1:35" x14ac:dyDescent="0.25">
      <c r="A24" s="1"/>
      <c r="B24" s="15">
        <v>16</v>
      </c>
      <c r="C24" s="15" t="s">
        <v>191</v>
      </c>
      <c r="D24" s="15">
        <v>4</v>
      </c>
      <c r="E24" s="15" t="s">
        <v>189</v>
      </c>
      <c r="F24" s="15">
        <v>7</v>
      </c>
      <c r="G24" s="1"/>
      <c r="H24" s="58" t="s">
        <v>182</v>
      </c>
      <c r="I24" s="39">
        <v>0</v>
      </c>
      <c r="J24" s="45">
        <v>10</v>
      </c>
      <c r="K24" s="39">
        <v>0</v>
      </c>
      <c r="L24" s="39">
        <v>10</v>
      </c>
      <c r="M24" s="1"/>
      <c r="N24" s="1"/>
      <c r="O24" s="18"/>
      <c r="P24" s="18"/>
      <c r="Q24" s="18"/>
      <c r="R24" s="20"/>
      <c r="S24" s="1"/>
      <c r="T24" s="1"/>
      <c r="U24" s="1"/>
      <c r="V24" s="1"/>
      <c r="W24" s="1"/>
      <c r="X24" s="1"/>
      <c r="Y24" s="1"/>
      <c r="Z24" s="1"/>
      <c r="AA24" s="18">
        <v>2</v>
      </c>
      <c r="AB24" s="18">
        <v>0</v>
      </c>
      <c r="AC24" s="18">
        <v>2</v>
      </c>
      <c r="AD24" s="18">
        <f>I24+K24</f>
        <v>0</v>
      </c>
      <c r="AE24" s="18">
        <f>AD24/AA24</f>
        <v>0</v>
      </c>
      <c r="AF24" s="18">
        <f>J24+L24</f>
        <v>20</v>
      </c>
      <c r="AG24" s="18">
        <f>AF24/AA24</f>
        <v>10</v>
      </c>
      <c r="AH24" s="18">
        <f>AD24-AF24</f>
        <v>-20</v>
      </c>
    </row>
    <row r="25" spans="1:35" x14ac:dyDescent="0.25">
      <c r="A25" s="1"/>
      <c r="B25" s="15">
        <v>17</v>
      </c>
      <c r="C25" s="15" t="s">
        <v>90</v>
      </c>
      <c r="D25" s="15">
        <v>4</v>
      </c>
      <c r="E25" s="15" t="s">
        <v>170</v>
      </c>
      <c r="F25" s="15">
        <v>2</v>
      </c>
      <c r="G25" s="1"/>
      <c r="H25" s="58" t="s">
        <v>186</v>
      </c>
      <c r="I25" s="39">
        <v>3</v>
      </c>
      <c r="J25" s="45">
        <v>4</v>
      </c>
      <c r="K25" s="39">
        <v>1</v>
      </c>
      <c r="L25" s="174">
        <v>7</v>
      </c>
      <c r="M25" s="1"/>
      <c r="N25" s="1"/>
      <c r="O25" s="18"/>
      <c r="P25" s="18"/>
      <c r="Q25" s="18"/>
      <c r="R25" s="20"/>
      <c r="S25" s="1"/>
      <c r="T25" s="1"/>
      <c r="U25" s="1"/>
      <c r="V25" s="1"/>
      <c r="W25" s="1"/>
      <c r="X25" s="1"/>
      <c r="Y25" s="1"/>
      <c r="Z25" s="1"/>
      <c r="AA25" s="18">
        <v>2</v>
      </c>
      <c r="AB25" s="18">
        <v>0</v>
      </c>
      <c r="AC25" s="18">
        <v>2</v>
      </c>
      <c r="AD25" s="18">
        <f>I25+K25</f>
        <v>4</v>
      </c>
      <c r="AE25" s="18">
        <f>AD25/AA25</f>
        <v>2</v>
      </c>
      <c r="AF25" s="18">
        <f>J25+L25</f>
        <v>11</v>
      </c>
      <c r="AG25" s="18">
        <f>AF25/AA25</f>
        <v>5.5</v>
      </c>
      <c r="AH25" s="18">
        <f>AD25-AF25</f>
        <v>-7</v>
      </c>
    </row>
    <row r="26" spans="1:35" x14ac:dyDescent="0.25">
      <c r="A26" s="1"/>
      <c r="B26" s="15">
        <v>18</v>
      </c>
      <c r="C26" s="15" t="s">
        <v>173</v>
      </c>
      <c r="D26" s="15">
        <v>3</v>
      </c>
      <c r="E26" s="15" t="s">
        <v>177</v>
      </c>
      <c r="F26" s="15">
        <v>4</v>
      </c>
      <c r="G26" s="1"/>
      <c r="H26" s="58" t="s">
        <v>174</v>
      </c>
      <c r="I26" s="39">
        <v>0</v>
      </c>
      <c r="J26" s="45">
        <v>4</v>
      </c>
      <c r="K26" s="39">
        <v>0</v>
      </c>
      <c r="L26" s="39">
        <v>18</v>
      </c>
      <c r="M26" s="1"/>
      <c r="N26" s="1"/>
      <c r="O26" s="18"/>
      <c r="P26" s="18"/>
      <c r="Q26" s="18"/>
      <c r="R26" s="20"/>
      <c r="S26" s="1"/>
      <c r="T26" s="1"/>
      <c r="U26" s="1"/>
      <c r="V26" s="1"/>
      <c r="W26" s="1"/>
      <c r="X26" s="1"/>
      <c r="Y26" s="1"/>
      <c r="Z26" s="1"/>
      <c r="AA26" s="18">
        <v>2</v>
      </c>
      <c r="AB26" s="18">
        <v>0</v>
      </c>
      <c r="AC26" s="18">
        <v>2</v>
      </c>
      <c r="AD26" s="18">
        <f>I26+K26</f>
        <v>0</v>
      </c>
      <c r="AE26" s="18">
        <f>AD26/AA26</f>
        <v>0</v>
      </c>
      <c r="AF26" s="18">
        <f>J26+L26</f>
        <v>22</v>
      </c>
      <c r="AG26" s="18">
        <f>AF26/AA26</f>
        <v>11</v>
      </c>
      <c r="AH26" s="18">
        <f>AD26-AF26</f>
        <v>-22</v>
      </c>
    </row>
    <row r="27" spans="1:35" x14ac:dyDescent="0.25">
      <c r="A27" s="1"/>
      <c r="B27" s="15">
        <v>19</v>
      </c>
      <c r="C27" s="15" t="s">
        <v>420</v>
      </c>
      <c r="D27" s="15">
        <v>3</v>
      </c>
      <c r="E27" s="15" t="s">
        <v>181</v>
      </c>
      <c r="F27" s="15">
        <v>1</v>
      </c>
      <c r="G27" s="1"/>
      <c r="H27" s="58" t="s">
        <v>181</v>
      </c>
      <c r="I27" s="39">
        <v>1</v>
      </c>
      <c r="J27" s="45">
        <v>2</v>
      </c>
      <c r="K27" s="39">
        <v>3</v>
      </c>
      <c r="L27" s="39">
        <v>1</v>
      </c>
      <c r="M27" s="1"/>
      <c r="N27" s="1"/>
      <c r="O27" s="18"/>
      <c r="P27" s="18"/>
      <c r="Q27" s="1"/>
      <c r="R27" s="1"/>
      <c r="S27" s="1"/>
      <c r="T27" s="1"/>
      <c r="U27" s="1"/>
      <c r="V27" s="1"/>
      <c r="W27" s="1"/>
      <c r="X27" s="1"/>
      <c r="Y27" s="1"/>
      <c r="Z27" s="1"/>
      <c r="AA27" s="18">
        <v>2</v>
      </c>
      <c r="AB27" s="18">
        <v>0</v>
      </c>
      <c r="AC27" s="18">
        <v>2</v>
      </c>
      <c r="AD27" s="18">
        <f>I27+K27</f>
        <v>4</v>
      </c>
      <c r="AE27" s="18">
        <f>AD27/AA27</f>
        <v>2</v>
      </c>
      <c r="AF27" s="18">
        <f>J27+L27</f>
        <v>3</v>
      </c>
      <c r="AG27" s="18">
        <f>AF27/AA27</f>
        <v>1.5</v>
      </c>
      <c r="AH27" s="18">
        <f>AD27-AF27</f>
        <v>1</v>
      </c>
    </row>
    <row r="28" spans="1:35" x14ac:dyDescent="0.25">
      <c r="A28" s="1"/>
      <c r="B28" s="15">
        <v>20</v>
      </c>
      <c r="C28" s="15" t="s">
        <v>24</v>
      </c>
      <c r="D28" s="15">
        <v>7</v>
      </c>
      <c r="E28" s="15" t="s">
        <v>175</v>
      </c>
      <c r="F28" s="15">
        <v>2</v>
      </c>
      <c r="G28" s="1"/>
      <c r="H28" s="58" t="s">
        <v>188</v>
      </c>
      <c r="I28" s="69">
        <v>4</v>
      </c>
      <c r="J28" s="61">
        <v>12</v>
      </c>
      <c r="K28" s="69">
        <v>4</v>
      </c>
      <c r="L28" s="69">
        <v>7</v>
      </c>
      <c r="M28" s="1"/>
      <c r="N28" s="1"/>
      <c r="O28" s="18"/>
      <c r="P28" s="18"/>
      <c r="Q28" s="1"/>
      <c r="R28" s="1"/>
      <c r="S28" s="1"/>
      <c r="T28" s="1"/>
      <c r="U28" s="1"/>
      <c r="V28" s="1"/>
      <c r="W28" s="1"/>
      <c r="X28" s="1"/>
      <c r="Y28" s="1"/>
      <c r="Z28" s="1"/>
      <c r="AA28" s="1">
        <v>2</v>
      </c>
      <c r="AB28" s="1">
        <v>0</v>
      </c>
      <c r="AC28" s="1">
        <v>2</v>
      </c>
      <c r="AD28" s="18">
        <f>I28+K28</f>
        <v>8</v>
      </c>
      <c r="AE28" s="18">
        <f>AD28/AA28</f>
        <v>4</v>
      </c>
      <c r="AF28" s="18">
        <f>J28+L28</f>
        <v>19</v>
      </c>
      <c r="AG28" s="18">
        <f>AF28/AA28</f>
        <v>9.5</v>
      </c>
      <c r="AH28" s="18">
        <f>AD28-AF28</f>
        <v>-11</v>
      </c>
    </row>
    <row r="29" spans="1:35" x14ac:dyDescent="0.25">
      <c r="A29" s="1"/>
      <c r="B29" s="15">
        <v>21</v>
      </c>
      <c r="C29" s="15" t="s">
        <v>88</v>
      </c>
      <c r="D29" s="15">
        <v>4</v>
      </c>
      <c r="E29" s="15" t="s">
        <v>184</v>
      </c>
      <c r="F29" s="15">
        <v>5</v>
      </c>
      <c r="G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35" x14ac:dyDescent="0.25">
      <c r="A30" s="3"/>
      <c r="B30" s="15">
        <v>22</v>
      </c>
      <c r="C30" s="15" t="s">
        <v>16</v>
      </c>
      <c r="D30" s="15">
        <v>3</v>
      </c>
      <c r="E30" s="15" t="s">
        <v>179</v>
      </c>
      <c r="F30" s="15">
        <v>10</v>
      </c>
      <c r="G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35" x14ac:dyDescent="0.25">
      <c r="A31" s="3"/>
      <c r="B31" s="1"/>
      <c r="C31" s="1"/>
      <c r="D31" s="1"/>
      <c r="E31" s="1"/>
      <c r="F31" s="1"/>
      <c r="G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35" x14ac:dyDescent="0.25">
      <c r="A32" s="2"/>
      <c r="B32" s="1"/>
      <c r="C32" s="1"/>
      <c r="D32" s="1"/>
      <c r="E32" s="1"/>
      <c r="F32" s="1"/>
      <c r="G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x14ac:dyDescent="0.25">
      <c r="A33" s="3" t="s">
        <v>40</v>
      </c>
      <c r="B33" s="16" t="s">
        <v>3</v>
      </c>
      <c r="C33" s="16" t="s">
        <v>143</v>
      </c>
      <c r="D33" s="16"/>
      <c r="E33" s="16" t="s">
        <v>142</v>
      </c>
      <c r="F33" s="16"/>
      <c r="G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x14ac:dyDescent="0.25">
      <c r="A34" s="2"/>
      <c r="B34" s="15">
        <v>23</v>
      </c>
      <c r="C34" s="15" t="s">
        <v>171</v>
      </c>
      <c r="D34" s="15">
        <v>0</v>
      </c>
      <c r="E34" s="15" t="s">
        <v>176</v>
      </c>
      <c r="F34" s="15">
        <v>7</v>
      </c>
      <c r="G34" s="1"/>
      <c r="P34" s="1"/>
      <c r="Q34" s="1"/>
      <c r="R34" s="1"/>
      <c r="S34" s="1"/>
      <c r="T34" s="1"/>
      <c r="U34" s="1"/>
      <c r="V34" s="1"/>
      <c r="W34" s="1"/>
    </row>
    <row r="35" spans="1:23" x14ac:dyDescent="0.25">
      <c r="A35" s="1"/>
      <c r="B35" s="15">
        <v>24</v>
      </c>
      <c r="C35" s="15" t="s">
        <v>420</v>
      </c>
      <c r="D35" s="15">
        <v>6</v>
      </c>
      <c r="E35" s="15" t="s">
        <v>183</v>
      </c>
      <c r="F35" s="15">
        <v>2</v>
      </c>
      <c r="G35" s="1"/>
      <c r="P35" s="1"/>
      <c r="Q35" s="1"/>
      <c r="R35" s="1"/>
      <c r="S35" s="1"/>
      <c r="T35" s="1"/>
      <c r="U35" s="1"/>
      <c r="V35" s="1"/>
      <c r="W35" s="1"/>
    </row>
    <row r="36" spans="1:23" x14ac:dyDescent="0.25">
      <c r="A36" s="1"/>
      <c r="B36" s="15">
        <v>25</v>
      </c>
      <c r="C36" s="15" t="s">
        <v>423</v>
      </c>
      <c r="D36" s="15">
        <v>9</v>
      </c>
      <c r="E36" s="15" t="s">
        <v>17</v>
      </c>
      <c r="F36" s="15">
        <v>1</v>
      </c>
      <c r="G36" s="1"/>
      <c r="P36" s="1"/>
      <c r="Q36" s="1"/>
      <c r="R36" s="1"/>
      <c r="S36" s="1"/>
      <c r="T36" s="1"/>
      <c r="U36" s="1"/>
      <c r="V36" s="1"/>
      <c r="W36" s="1"/>
    </row>
    <row r="37" spans="1:23" x14ac:dyDescent="0.25">
      <c r="A37" s="1"/>
      <c r="B37" s="15">
        <v>26</v>
      </c>
      <c r="C37" s="15" t="s">
        <v>170</v>
      </c>
      <c r="D37" s="15">
        <v>1</v>
      </c>
      <c r="E37" s="15" t="s">
        <v>173</v>
      </c>
      <c r="F37" s="15">
        <v>0</v>
      </c>
      <c r="G37" s="1"/>
      <c r="P37" s="1"/>
      <c r="Q37" s="1"/>
      <c r="R37" s="1"/>
      <c r="S37" s="1"/>
      <c r="T37" s="1"/>
      <c r="U37" s="1"/>
      <c r="V37" s="1"/>
      <c r="W37" s="1"/>
    </row>
    <row r="38" spans="1:23" x14ac:dyDescent="0.25">
      <c r="A38" s="1"/>
      <c r="B38" s="15">
        <v>27</v>
      </c>
      <c r="C38" s="15" t="s">
        <v>180</v>
      </c>
      <c r="D38" s="15">
        <v>2</v>
      </c>
      <c r="E38" s="15" t="s">
        <v>175</v>
      </c>
      <c r="F38" s="15">
        <v>8</v>
      </c>
      <c r="G38" s="1"/>
      <c r="P38" s="1"/>
      <c r="Q38" s="1"/>
      <c r="R38" s="1"/>
      <c r="S38" s="1"/>
      <c r="T38" s="1"/>
      <c r="U38" s="1"/>
      <c r="V38" s="1"/>
      <c r="W38" s="1"/>
    </row>
    <row r="39" spans="1:23" x14ac:dyDescent="0.25">
      <c r="A39" s="1"/>
      <c r="B39" s="15">
        <v>28</v>
      </c>
      <c r="C39" s="15" t="s">
        <v>192</v>
      </c>
      <c r="D39" s="15">
        <v>1</v>
      </c>
      <c r="E39" s="15" t="s">
        <v>187</v>
      </c>
      <c r="F39" s="15">
        <v>0</v>
      </c>
      <c r="G39" s="1"/>
      <c r="P39" s="1"/>
      <c r="Q39" s="1"/>
      <c r="R39" s="1"/>
      <c r="S39" s="1"/>
      <c r="T39" s="1"/>
      <c r="U39" s="1"/>
      <c r="V39" s="1"/>
      <c r="W39" s="1"/>
    </row>
    <row r="40" spans="1:23" x14ac:dyDescent="0.25">
      <c r="A40" s="1"/>
      <c r="B40" s="15">
        <v>29</v>
      </c>
      <c r="C40" s="15" t="s">
        <v>90</v>
      </c>
      <c r="D40" s="15">
        <v>3</v>
      </c>
      <c r="E40" s="15" t="s">
        <v>177</v>
      </c>
      <c r="F40" s="15">
        <v>8</v>
      </c>
      <c r="G40" s="1"/>
      <c r="P40" s="1"/>
      <c r="Q40" s="1"/>
      <c r="R40" s="1"/>
      <c r="S40" s="1"/>
      <c r="T40" s="1"/>
      <c r="U40" s="1"/>
      <c r="V40" s="1"/>
      <c r="W40" s="1"/>
    </row>
    <row r="41" spans="1:23" x14ac:dyDescent="0.25">
      <c r="A41" s="1"/>
      <c r="B41" s="15">
        <v>30</v>
      </c>
      <c r="C41" s="15" t="s">
        <v>172</v>
      </c>
      <c r="D41" s="15">
        <v>5</v>
      </c>
      <c r="E41" s="15" t="s">
        <v>169</v>
      </c>
      <c r="F41" s="15">
        <v>9</v>
      </c>
      <c r="G41" s="1"/>
      <c r="P41" s="1"/>
      <c r="Q41" s="1"/>
      <c r="R41" s="1"/>
      <c r="S41" s="1"/>
      <c r="T41" s="1"/>
      <c r="U41" s="1"/>
      <c r="V41" s="1"/>
      <c r="W41" s="1"/>
    </row>
    <row r="42" spans="1:23" x14ac:dyDescent="0.25">
      <c r="A42" s="1"/>
      <c r="B42" s="15">
        <v>31</v>
      </c>
      <c r="C42" s="15" t="s">
        <v>184</v>
      </c>
      <c r="D42" s="15">
        <v>3</v>
      </c>
      <c r="E42" s="15" t="s">
        <v>179</v>
      </c>
      <c r="F42" s="15">
        <v>7</v>
      </c>
      <c r="G42" s="1"/>
      <c r="P42" s="18"/>
      <c r="Q42" s="18"/>
      <c r="R42" s="20"/>
      <c r="S42" s="18"/>
      <c r="T42" s="20"/>
      <c r="U42" s="1"/>
      <c r="V42" s="1"/>
      <c r="W42" s="1"/>
    </row>
    <row r="43" spans="1:23" x14ac:dyDescent="0.25">
      <c r="A43" s="1"/>
      <c r="B43" s="1"/>
      <c r="C43" s="1"/>
      <c r="D43" s="1"/>
      <c r="E43" s="1"/>
      <c r="F43" s="1"/>
      <c r="G43" s="1"/>
      <c r="P43" s="18"/>
      <c r="Q43" s="18"/>
      <c r="R43" s="20"/>
      <c r="S43" s="18"/>
      <c r="T43" s="20"/>
      <c r="U43" s="1"/>
      <c r="V43" s="1"/>
      <c r="W43" s="1"/>
    </row>
    <row r="44" spans="1:23" x14ac:dyDescent="0.25">
      <c r="A44" s="1"/>
      <c r="B44" s="1"/>
      <c r="C44" s="1"/>
      <c r="D44" s="1"/>
      <c r="E44" s="1"/>
      <c r="F44" s="1"/>
      <c r="G44" s="1"/>
      <c r="P44" s="18"/>
      <c r="Q44" s="18"/>
      <c r="R44" s="20"/>
      <c r="S44" s="18"/>
      <c r="T44" s="20"/>
      <c r="U44" s="1"/>
    </row>
    <row r="45" spans="1:23" x14ac:dyDescent="0.25">
      <c r="A45" s="3" t="s">
        <v>42</v>
      </c>
      <c r="B45" s="16" t="s">
        <v>3</v>
      </c>
      <c r="C45" s="16" t="s">
        <v>143</v>
      </c>
      <c r="D45" s="16"/>
      <c r="E45" s="16" t="s">
        <v>142</v>
      </c>
      <c r="F45" s="16"/>
      <c r="G45" s="1"/>
      <c r="P45" s="18"/>
      <c r="Q45" s="18"/>
      <c r="R45" s="20"/>
      <c r="S45" s="18"/>
      <c r="T45" s="20"/>
      <c r="U45" s="1"/>
    </row>
    <row r="46" spans="1:23" x14ac:dyDescent="0.25">
      <c r="A46" s="1" t="s">
        <v>197</v>
      </c>
      <c r="B46" s="15">
        <v>32</v>
      </c>
      <c r="C46" s="15" t="s">
        <v>176</v>
      </c>
      <c r="D46" s="15">
        <v>3</v>
      </c>
      <c r="E46" s="15" t="s">
        <v>420</v>
      </c>
      <c r="F46" s="15">
        <v>6</v>
      </c>
      <c r="G46" s="1"/>
      <c r="Q46" s="18"/>
      <c r="R46" s="20"/>
      <c r="S46" s="18"/>
      <c r="T46" s="20"/>
      <c r="U46" s="1"/>
    </row>
    <row r="47" spans="1:23" x14ac:dyDescent="0.25">
      <c r="A47" s="1" t="s">
        <v>52</v>
      </c>
      <c r="B47" s="15">
        <v>33</v>
      </c>
      <c r="C47" s="15" t="s">
        <v>423</v>
      </c>
      <c r="D47" s="15">
        <v>5</v>
      </c>
      <c r="E47" s="15" t="s">
        <v>170</v>
      </c>
      <c r="F47" s="15">
        <v>4</v>
      </c>
      <c r="G47" s="1"/>
      <c r="Q47" s="18"/>
      <c r="R47" s="20"/>
      <c r="S47" s="18"/>
      <c r="T47" s="20"/>
      <c r="U47" s="1"/>
    </row>
    <row r="48" spans="1:23" x14ac:dyDescent="0.25">
      <c r="A48" s="1"/>
      <c r="B48" s="15">
        <v>34</v>
      </c>
      <c r="C48" s="15" t="s">
        <v>175</v>
      </c>
      <c r="D48" s="15">
        <v>8</v>
      </c>
      <c r="E48" s="15" t="s">
        <v>88</v>
      </c>
      <c r="F48" s="15">
        <v>2</v>
      </c>
      <c r="G48" s="1"/>
      <c r="Q48" s="18"/>
      <c r="R48" s="20"/>
      <c r="S48" s="18"/>
      <c r="T48" s="20"/>
      <c r="U48" s="1"/>
    </row>
    <row r="49" spans="1:21" x14ac:dyDescent="0.25">
      <c r="A49" s="3"/>
      <c r="B49" s="15">
        <v>35</v>
      </c>
      <c r="C49" s="15" t="s">
        <v>90</v>
      </c>
      <c r="D49" s="15">
        <v>1</v>
      </c>
      <c r="E49" s="15" t="s">
        <v>184</v>
      </c>
      <c r="F49" s="15">
        <v>12</v>
      </c>
      <c r="G49" s="1"/>
      <c r="Q49" s="18"/>
      <c r="R49" s="20"/>
      <c r="S49" s="18"/>
      <c r="T49" s="20"/>
      <c r="U49" s="1"/>
    </row>
    <row r="50" spans="1:21" x14ac:dyDescent="0.25">
      <c r="A50" s="4"/>
      <c r="B50" s="15">
        <v>36</v>
      </c>
      <c r="C50" s="15" t="s">
        <v>169</v>
      </c>
      <c r="D50" s="15">
        <v>2</v>
      </c>
      <c r="E50" s="15" t="s">
        <v>179</v>
      </c>
      <c r="F50" s="15">
        <v>1</v>
      </c>
      <c r="G50" s="1"/>
      <c r="Q50" s="18"/>
      <c r="R50" s="20"/>
      <c r="S50" s="18"/>
      <c r="T50" s="20"/>
      <c r="U50" s="1"/>
    </row>
    <row r="51" spans="1:21" x14ac:dyDescent="0.25">
      <c r="A51" s="1"/>
      <c r="B51" s="1"/>
      <c r="C51" s="1"/>
      <c r="D51" s="1"/>
      <c r="E51" s="1"/>
      <c r="F51" s="1"/>
      <c r="G51" s="1"/>
      <c r="Q51" s="18"/>
      <c r="R51" s="20"/>
      <c r="S51" s="18"/>
      <c r="T51" s="20"/>
      <c r="U51" s="1"/>
    </row>
    <row r="52" spans="1:21" x14ac:dyDescent="0.25">
      <c r="A52" s="1"/>
      <c r="B52" s="1"/>
      <c r="C52" s="1"/>
      <c r="D52" s="1"/>
      <c r="E52" s="1"/>
      <c r="F52" s="1"/>
      <c r="G52" s="1"/>
      <c r="Q52" s="18"/>
      <c r="R52" s="20"/>
      <c r="S52" s="18"/>
      <c r="T52" s="20"/>
      <c r="U52" s="1"/>
    </row>
    <row r="53" spans="1:21" x14ac:dyDescent="0.25">
      <c r="A53" s="3" t="s">
        <v>45</v>
      </c>
      <c r="B53" s="16" t="s">
        <v>3</v>
      </c>
      <c r="C53" s="16" t="s">
        <v>143</v>
      </c>
      <c r="D53" s="16"/>
      <c r="E53" s="16" t="s">
        <v>142</v>
      </c>
      <c r="F53" s="16"/>
      <c r="G53" s="1"/>
      <c r="Q53" s="18"/>
      <c r="R53" s="20"/>
      <c r="S53" s="18"/>
      <c r="T53" s="20"/>
      <c r="U53" s="1"/>
    </row>
    <row r="54" spans="1:21" x14ac:dyDescent="0.25">
      <c r="A54" s="2"/>
      <c r="B54" s="15">
        <v>37</v>
      </c>
      <c r="C54" s="15" t="s">
        <v>420</v>
      </c>
      <c r="D54" s="15">
        <v>3</v>
      </c>
      <c r="E54" s="15" t="s">
        <v>423</v>
      </c>
      <c r="F54" s="15">
        <v>6</v>
      </c>
      <c r="G54" s="1"/>
      <c r="S54" s="18"/>
      <c r="T54" s="20"/>
      <c r="U54" s="1"/>
    </row>
    <row r="55" spans="1:21" x14ac:dyDescent="0.25">
      <c r="A55" s="3"/>
      <c r="B55" s="15">
        <v>38</v>
      </c>
      <c r="C55" s="15" t="s">
        <v>175</v>
      </c>
      <c r="D55" s="15">
        <v>7</v>
      </c>
      <c r="E55" s="15" t="s">
        <v>184</v>
      </c>
      <c r="F55" s="15">
        <v>3</v>
      </c>
      <c r="G55" s="1"/>
      <c r="S55" s="18"/>
      <c r="T55" s="20"/>
      <c r="U55" s="1"/>
    </row>
    <row r="56" spans="1:21" x14ac:dyDescent="0.25">
      <c r="A56" s="1"/>
      <c r="B56" s="15">
        <v>39</v>
      </c>
      <c r="C56" s="15" t="s">
        <v>172</v>
      </c>
      <c r="D56" s="15">
        <v>7</v>
      </c>
      <c r="E56" s="15" t="s">
        <v>179</v>
      </c>
      <c r="F56" s="15">
        <v>1</v>
      </c>
      <c r="G56" s="1"/>
      <c r="S56" s="18"/>
      <c r="T56" s="20"/>
      <c r="U56" s="1"/>
    </row>
    <row r="57" spans="1:21" x14ac:dyDescent="0.25">
      <c r="A57" s="1"/>
      <c r="B57" s="15">
        <v>40</v>
      </c>
      <c r="C57" s="15" t="s">
        <v>177</v>
      </c>
      <c r="D57" s="15">
        <v>0</v>
      </c>
      <c r="E57" s="15" t="s">
        <v>169</v>
      </c>
      <c r="F57" s="15">
        <v>4</v>
      </c>
      <c r="G57" s="1"/>
      <c r="S57" s="18"/>
      <c r="T57" s="20"/>
      <c r="U57" s="1"/>
    </row>
    <row r="58" spans="1:21" x14ac:dyDescent="0.25">
      <c r="A58" s="1"/>
      <c r="B58" s="1"/>
      <c r="C58" s="1"/>
      <c r="D58" s="1"/>
      <c r="E58" s="1"/>
      <c r="F58" s="1"/>
      <c r="G58" s="1"/>
      <c r="S58" s="18"/>
      <c r="T58" s="20"/>
      <c r="U58" s="1"/>
    </row>
    <row r="59" spans="1:21" x14ac:dyDescent="0.25">
      <c r="A59" s="1"/>
      <c r="B59" s="1"/>
      <c r="C59" s="1"/>
      <c r="D59" s="1"/>
      <c r="E59" s="1"/>
      <c r="F59" s="1"/>
      <c r="G59" s="1"/>
      <c r="S59" s="18"/>
      <c r="T59" s="20"/>
      <c r="U59" s="1"/>
    </row>
    <row r="60" spans="1:21" x14ac:dyDescent="0.25">
      <c r="A60" s="3" t="s">
        <v>48</v>
      </c>
      <c r="B60" s="16" t="s">
        <v>3</v>
      </c>
      <c r="C60" s="16" t="s">
        <v>143</v>
      </c>
      <c r="D60" s="16"/>
      <c r="E60" s="16" t="s">
        <v>142</v>
      </c>
      <c r="F60" s="16"/>
      <c r="G60" s="1"/>
      <c r="S60" s="18"/>
      <c r="T60" s="20"/>
      <c r="U60" s="1"/>
    </row>
    <row r="61" spans="1:21" x14ac:dyDescent="0.25">
      <c r="A61" s="1" t="s">
        <v>193</v>
      </c>
      <c r="B61" s="15">
        <v>41</v>
      </c>
      <c r="C61" s="15" t="s">
        <v>172</v>
      </c>
      <c r="D61" s="15">
        <v>6</v>
      </c>
      <c r="E61" s="15" t="s">
        <v>177</v>
      </c>
      <c r="F61" s="15">
        <v>2</v>
      </c>
      <c r="G61" s="1"/>
    </row>
    <row r="62" spans="1:21" x14ac:dyDescent="0.25">
      <c r="A62" s="1"/>
      <c r="B62" s="15">
        <v>42</v>
      </c>
      <c r="C62" s="15" t="s">
        <v>175</v>
      </c>
      <c r="D62" s="15">
        <v>4</v>
      </c>
      <c r="E62" s="15" t="s">
        <v>423</v>
      </c>
      <c r="F62" s="15">
        <v>3</v>
      </c>
      <c r="G62" s="1"/>
    </row>
    <row r="63" spans="1:21" x14ac:dyDescent="0.25">
      <c r="A63" s="1"/>
      <c r="B63" s="1"/>
      <c r="C63" s="1"/>
      <c r="D63" s="1"/>
      <c r="E63" s="1"/>
      <c r="F63" s="1"/>
      <c r="G63" s="1"/>
    </row>
    <row r="64" spans="1:21" x14ac:dyDescent="0.25">
      <c r="A64" s="1"/>
      <c r="B64" s="1"/>
      <c r="C64" s="1"/>
      <c r="D64" s="1"/>
      <c r="E64" s="1"/>
      <c r="F64" s="1"/>
      <c r="G64" s="1"/>
    </row>
    <row r="65" spans="1:7" x14ac:dyDescent="0.25">
      <c r="A65" s="3" t="s">
        <v>53</v>
      </c>
      <c r="B65" s="16" t="s">
        <v>3</v>
      </c>
      <c r="C65" s="16" t="s">
        <v>143</v>
      </c>
      <c r="D65" s="16"/>
      <c r="E65" s="16" t="s">
        <v>142</v>
      </c>
      <c r="F65" s="16"/>
      <c r="G65" s="1"/>
    </row>
    <row r="66" spans="1:7" x14ac:dyDescent="0.25">
      <c r="A66" s="1" t="s">
        <v>194</v>
      </c>
      <c r="B66" s="15">
        <v>43</v>
      </c>
      <c r="C66" s="15" t="s">
        <v>169</v>
      </c>
      <c r="D66" s="15">
        <v>0</v>
      </c>
      <c r="E66" s="15" t="s">
        <v>172</v>
      </c>
      <c r="F66" s="15">
        <v>3</v>
      </c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1"/>
      <c r="B68" s="1"/>
      <c r="C68" s="1"/>
      <c r="D68" s="1"/>
      <c r="E68" s="1"/>
      <c r="F68" s="1"/>
      <c r="G68" s="1"/>
    </row>
    <row r="69" spans="1:7" x14ac:dyDescent="0.25">
      <c r="A69" s="3" t="s">
        <v>112</v>
      </c>
      <c r="B69" s="16" t="s">
        <v>3</v>
      </c>
      <c r="C69" s="16" t="s">
        <v>143</v>
      </c>
      <c r="D69" s="16"/>
      <c r="E69" s="16" t="s">
        <v>142</v>
      </c>
      <c r="F69" s="16"/>
      <c r="G69" s="1"/>
    </row>
    <row r="70" spans="1:7" x14ac:dyDescent="0.25">
      <c r="A70" s="1" t="s">
        <v>193</v>
      </c>
      <c r="B70" s="15">
        <v>44</v>
      </c>
      <c r="C70" s="15" t="s">
        <v>172</v>
      </c>
      <c r="D70" s="15">
        <v>5</v>
      </c>
      <c r="E70" s="15" t="s">
        <v>175</v>
      </c>
      <c r="F70" s="15">
        <v>4</v>
      </c>
      <c r="G70" s="1"/>
    </row>
    <row r="71" spans="1:7" x14ac:dyDescent="0.25">
      <c r="A71" s="1"/>
      <c r="B71" s="1"/>
      <c r="C71" s="1"/>
      <c r="D71" s="1"/>
      <c r="E71" s="1"/>
      <c r="F71" s="1"/>
      <c r="G71" s="1"/>
    </row>
    <row r="72" spans="1:7" x14ac:dyDescent="0.25">
      <c r="A72" s="1"/>
      <c r="B72" s="1"/>
      <c r="C72" s="1"/>
      <c r="D72" s="1"/>
      <c r="E72" s="1"/>
      <c r="F72" s="1"/>
      <c r="G72" s="1"/>
    </row>
    <row r="73" spans="1:7" x14ac:dyDescent="0.25">
      <c r="A73" s="3" t="s">
        <v>113</v>
      </c>
      <c r="B73" s="16" t="s">
        <v>3</v>
      </c>
      <c r="C73" s="16" t="s">
        <v>143</v>
      </c>
      <c r="D73" s="16"/>
      <c r="E73" s="16" t="s">
        <v>142</v>
      </c>
      <c r="F73" s="16"/>
      <c r="G73" s="1"/>
    </row>
    <row r="74" spans="1:7" x14ac:dyDescent="0.25">
      <c r="A74" s="1"/>
      <c r="B74" s="15">
        <v>45</v>
      </c>
      <c r="C74" s="15" t="s">
        <v>169</v>
      </c>
      <c r="D74" s="15">
        <v>7</v>
      </c>
      <c r="E74" s="15" t="s">
        <v>172</v>
      </c>
      <c r="F74" s="15">
        <v>1</v>
      </c>
      <c r="G74" s="1"/>
    </row>
    <row r="76" spans="1:7" ht="14.25" customHeight="1" x14ac:dyDescent="0.3">
      <c r="B76" s="29" t="s">
        <v>242</v>
      </c>
    </row>
  </sheetData>
  <sortState xmlns:xlrd2="http://schemas.microsoft.com/office/spreadsheetml/2017/richdata2" ref="H18:AH24">
    <sortCondition descending="1" ref="AB18:AB24"/>
  </sortState>
  <pageMargins left="0.7" right="0.7" top="0.75" bottom="0.75" header="0.3" footer="0.3"/>
  <pageSetup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AEB062-9847-4148-A594-DC99DDF44206}">
  <dimension ref="A3:AN79"/>
  <sheetViews>
    <sheetView showGridLines="0" workbookViewId="0"/>
  </sheetViews>
  <sheetFormatPr defaultRowHeight="15" x14ac:dyDescent="0.25"/>
  <cols>
    <col min="1" max="1" width="19.140625" customWidth="1"/>
    <col min="3" max="3" width="27.28515625" customWidth="1"/>
    <col min="4" max="4" width="5.5703125" customWidth="1"/>
    <col min="5" max="5" width="25" customWidth="1"/>
    <col min="6" max="6" width="6.140625" customWidth="1"/>
    <col min="7" max="7" width="4.5703125" customWidth="1"/>
    <col min="8" max="8" width="28.5703125" customWidth="1"/>
    <col min="9" max="24" width="3.7109375" customWidth="1"/>
    <col min="25" max="25" width="7.140625" bestFit="1" customWidth="1"/>
    <col min="26" max="26" width="5.28515625" bestFit="1" customWidth="1"/>
    <col min="27" max="27" width="4.7109375" bestFit="1" customWidth="1"/>
    <col min="28" max="28" width="3.140625" bestFit="1" customWidth="1"/>
    <col min="29" max="29" width="6.85546875" customWidth="1"/>
    <col min="30" max="30" width="3.42578125" bestFit="1" customWidth="1"/>
    <col min="31" max="31" width="7.140625" bestFit="1" customWidth="1"/>
    <col min="32" max="32" width="8.140625" bestFit="1" customWidth="1"/>
  </cols>
  <sheetData>
    <row r="3" spans="1:40" ht="18.75" x14ac:dyDescent="0.3">
      <c r="A3" s="1"/>
      <c r="B3" s="1"/>
      <c r="C3" s="1"/>
      <c r="D3" s="10" t="s">
        <v>252</v>
      </c>
      <c r="F3" s="1"/>
      <c r="G3" s="1"/>
      <c r="H3" s="1"/>
      <c r="I3" s="18"/>
      <c r="J3" s="18"/>
      <c r="K3" s="18"/>
      <c r="L3" s="20"/>
      <c r="M3" s="18"/>
      <c r="N3" s="20"/>
      <c r="O3" s="1"/>
    </row>
    <row r="4" spans="1:40" x14ac:dyDescent="0.25">
      <c r="A4" s="1"/>
      <c r="B4" s="1"/>
      <c r="C4" s="1"/>
      <c r="D4" s="1"/>
      <c r="E4" s="1"/>
      <c r="F4" s="1"/>
      <c r="G4" s="1"/>
      <c r="H4" s="1"/>
    </row>
    <row r="5" spans="1:40" x14ac:dyDescent="0.25">
      <c r="A5" s="3" t="s">
        <v>33</v>
      </c>
      <c r="B5" s="16" t="s">
        <v>3</v>
      </c>
      <c r="C5" s="16" t="s">
        <v>143</v>
      </c>
      <c r="D5" s="16"/>
      <c r="E5" s="16" t="s">
        <v>142</v>
      </c>
      <c r="F5" s="16"/>
      <c r="G5" s="1"/>
      <c r="Y5" s="57" t="s">
        <v>310</v>
      </c>
      <c r="Z5" s="19" t="s">
        <v>159</v>
      </c>
      <c r="AA5" s="19" t="s">
        <v>156</v>
      </c>
      <c r="AB5" s="19" t="s">
        <v>157</v>
      </c>
      <c r="AC5" s="21" t="s">
        <v>161</v>
      </c>
      <c r="AD5" s="19" t="s">
        <v>158</v>
      </c>
      <c r="AE5" s="21" t="s">
        <v>160</v>
      </c>
      <c r="AF5" s="19" t="s">
        <v>162</v>
      </c>
      <c r="AH5" s="1"/>
      <c r="AI5" s="1"/>
      <c r="AJ5" s="1"/>
      <c r="AK5" s="1"/>
      <c r="AL5" s="1"/>
      <c r="AM5" s="1"/>
      <c r="AN5" s="1"/>
    </row>
    <row r="6" spans="1:40" x14ac:dyDescent="0.25">
      <c r="A6" s="4"/>
      <c r="B6" s="15">
        <v>1</v>
      </c>
      <c r="C6" s="15" t="s">
        <v>22</v>
      </c>
      <c r="D6" s="15">
        <v>9</v>
      </c>
      <c r="E6" s="15" t="s">
        <v>27</v>
      </c>
      <c r="F6" s="15">
        <v>0</v>
      </c>
      <c r="G6" s="1"/>
      <c r="H6" s="58" t="s">
        <v>169</v>
      </c>
      <c r="I6" s="34">
        <v>6</v>
      </c>
      <c r="J6" s="43">
        <v>0</v>
      </c>
      <c r="K6" s="34">
        <v>4</v>
      </c>
      <c r="L6" s="43">
        <v>0</v>
      </c>
      <c r="M6" s="39">
        <v>0</v>
      </c>
      <c r="N6" s="45">
        <v>7</v>
      </c>
      <c r="O6" s="36" t="s">
        <v>308</v>
      </c>
      <c r="P6" s="59"/>
      <c r="Q6" s="34">
        <v>4</v>
      </c>
      <c r="R6" s="43">
        <v>1</v>
      </c>
      <c r="S6" s="34">
        <v>6</v>
      </c>
      <c r="T6" s="43">
        <v>3</v>
      </c>
      <c r="U6" s="34">
        <v>4</v>
      </c>
      <c r="V6" s="43">
        <v>3</v>
      </c>
      <c r="W6" s="34">
        <v>4</v>
      </c>
      <c r="X6" s="34">
        <v>0</v>
      </c>
      <c r="Y6" s="18">
        <v>7</v>
      </c>
      <c r="Z6" s="18">
        <v>6</v>
      </c>
      <c r="AA6" s="18">
        <v>1</v>
      </c>
      <c r="AB6" s="18">
        <f>I6+K6+M6+Q6+S6+U6+W6</f>
        <v>28</v>
      </c>
      <c r="AC6" s="18">
        <f>AB6/Y6</f>
        <v>4</v>
      </c>
      <c r="AD6" s="18">
        <f>J6+L6+N6+R6+T6+V6+X6</f>
        <v>14</v>
      </c>
      <c r="AE6" s="18">
        <f>AD6/Y6</f>
        <v>2</v>
      </c>
      <c r="AF6" s="18">
        <f>AB6-AD6</f>
        <v>14</v>
      </c>
      <c r="AH6" s="1"/>
      <c r="AI6" s="1"/>
      <c r="AJ6" s="1"/>
      <c r="AK6" s="1"/>
      <c r="AL6" s="1"/>
      <c r="AM6" s="1"/>
      <c r="AN6" s="1"/>
    </row>
    <row r="7" spans="1:40" x14ac:dyDescent="0.25">
      <c r="A7" s="1"/>
      <c r="B7" s="15">
        <v>2</v>
      </c>
      <c r="C7" s="15" t="s">
        <v>20</v>
      </c>
      <c r="D7" s="15">
        <v>3</v>
      </c>
      <c r="E7" s="15" t="s">
        <v>21</v>
      </c>
      <c r="F7" s="15">
        <v>16</v>
      </c>
      <c r="G7" s="1"/>
      <c r="H7" s="58" t="s">
        <v>172</v>
      </c>
      <c r="I7" s="34">
        <v>5</v>
      </c>
      <c r="J7" s="43">
        <v>2</v>
      </c>
      <c r="K7" s="34">
        <v>6</v>
      </c>
      <c r="L7" s="43">
        <v>0</v>
      </c>
      <c r="M7" s="34">
        <v>7</v>
      </c>
      <c r="N7" s="43">
        <v>0</v>
      </c>
      <c r="O7" s="36" t="s">
        <v>308</v>
      </c>
      <c r="P7" s="59"/>
      <c r="Q7" s="39">
        <v>2</v>
      </c>
      <c r="R7" s="45">
        <v>7</v>
      </c>
      <c r="S7" s="34">
        <v>10</v>
      </c>
      <c r="T7" s="43">
        <v>7</v>
      </c>
      <c r="U7" s="34">
        <v>6</v>
      </c>
      <c r="V7" s="43">
        <v>0</v>
      </c>
      <c r="W7" s="39">
        <v>0</v>
      </c>
      <c r="X7" s="39">
        <v>4</v>
      </c>
      <c r="Y7" s="18">
        <v>7</v>
      </c>
      <c r="Z7" s="18">
        <v>5</v>
      </c>
      <c r="AA7" s="18">
        <v>2</v>
      </c>
      <c r="AB7" s="18">
        <f>I7+K7+M7+Q7+S7+U7+W7</f>
        <v>36</v>
      </c>
      <c r="AC7" s="20">
        <f>AB7/Y7</f>
        <v>5.1428571428571432</v>
      </c>
      <c r="AD7" s="18">
        <f>J7+L7+N7+R7+T7+V7+X7</f>
        <v>20</v>
      </c>
      <c r="AE7" s="20">
        <f>AD7/Y7</f>
        <v>2.8571428571428572</v>
      </c>
      <c r="AF7" s="18">
        <f t="shared" ref="AF7:AF27" si="0">AB7-AD7</f>
        <v>16</v>
      </c>
      <c r="AH7" s="1"/>
      <c r="AI7" s="1"/>
      <c r="AJ7" s="1"/>
      <c r="AK7" s="23"/>
      <c r="AL7" s="1"/>
      <c r="AM7" s="23"/>
      <c r="AN7" s="1"/>
    </row>
    <row r="8" spans="1:40" x14ac:dyDescent="0.25">
      <c r="A8" s="1"/>
      <c r="B8" s="15">
        <v>3</v>
      </c>
      <c r="C8" s="15" t="s">
        <v>87</v>
      </c>
      <c r="D8" s="15">
        <v>2</v>
      </c>
      <c r="E8" s="15" t="s">
        <v>16</v>
      </c>
      <c r="F8" s="15">
        <v>7</v>
      </c>
      <c r="G8" s="1"/>
      <c r="H8" s="58" t="s">
        <v>173</v>
      </c>
      <c r="I8" s="34">
        <v>8</v>
      </c>
      <c r="J8" s="43">
        <f>+L8+N8+P8+R8+V8</f>
        <v>14</v>
      </c>
      <c r="K8" s="39">
        <v>0</v>
      </c>
      <c r="L8" s="45">
        <v>1</v>
      </c>
      <c r="M8" s="34">
        <v>1</v>
      </c>
      <c r="N8" s="43">
        <v>0</v>
      </c>
      <c r="O8" s="34">
        <v>10</v>
      </c>
      <c r="P8" s="43">
        <v>0</v>
      </c>
      <c r="Q8" s="34">
        <v>14</v>
      </c>
      <c r="R8" s="43">
        <v>9</v>
      </c>
      <c r="S8" s="36" t="s">
        <v>308</v>
      </c>
      <c r="T8" s="59"/>
      <c r="U8" s="39">
        <v>3</v>
      </c>
      <c r="V8" s="39">
        <v>4</v>
      </c>
      <c r="Y8" s="18">
        <v>6</v>
      </c>
      <c r="Z8" s="18">
        <v>4</v>
      </c>
      <c r="AA8" s="18">
        <v>2</v>
      </c>
      <c r="AB8" s="18">
        <f>I8+K8+M8+O8+Q8+U8</f>
        <v>36</v>
      </c>
      <c r="AC8" s="18">
        <f t="shared" ref="AC8:AC9" si="1">AB8/Y8</f>
        <v>6</v>
      </c>
      <c r="AD8" s="18">
        <f>J8+L8+N8+P8+R8+V8</f>
        <v>28</v>
      </c>
      <c r="AE8" s="20">
        <f t="shared" ref="AE8:AE9" si="2">AD8/Y8</f>
        <v>4.666666666666667</v>
      </c>
      <c r="AF8" s="18">
        <f>AB8-AD8</f>
        <v>8</v>
      </c>
      <c r="AH8" s="1"/>
      <c r="AI8" s="1"/>
      <c r="AJ8" s="1"/>
      <c r="AK8" s="1"/>
      <c r="AL8" s="1"/>
      <c r="AM8" s="23"/>
      <c r="AN8" s="1"/>
    </row>
    <row r="9" spans="1:40" x14ac:dyDescent="0.25">
      <c r="A9" s="1"/>
      <c r="B9" s="15">
        <v>4</v>
      </c>
      <c r="C9" s="15" t="s">
        <v>30</v>
      </c>
      <c r="D9" s="15">
        <v>0</v>
      </c>
      <c r="E9" s="15" t="s">
        <v>23</v>
      </c>
      <c r="F9" s="15">
        <v>8</v>
      </c>
      <c r="G9" s="1"/>
      <c r="H9" s="58" t="s">
        <v>181</v>
      </c>
      <c r="I9" s="34">
        <v>9</v>
      </c>
      <c r="J9" s="43">
        <v>0</v>
      </c>
      <c r="K9" s="36" t="s">
        <v>308</v>
      </c>
      <c r="L9" s="59"/>
      <c r="M9" s="34">
        <v>13</v>
      </c>
      <c r="N9" s="43">
        <v>10</v>
      </c>
      <c r="O9" s="34">
        <v>5</v>
      </c>
      <c r="P9" s="43">
        <v>3</v>
      </c>
      <c r="Q9" s="34">
        <v>7</v>
      </c>
      <c r="R9" s="43">
        <v>2</v>
      </c>
      <c r="S9" s="39">
        <v>3</v>
      </c>
      <c r="T9" s="45">
        <v>6</v>
      </c>
      <c r="U9" s="39">
        <v>0</v>
      </c>
      <c r="V9" s="39">
        <v>6</v>
      </c>
      <c r="Y9" s="18">
        <v>6</v>
      </c>
      <c r="Z9" s="18">
        <v>4</v>
      </c>
      <c r="AA9" s="18">
        <v>2</v>
      </c>
      <c r="AB9" s="18">
        <f>I9+M9+O9+Q9+S9+U9</f>
        <v>37</v>
      </c>
      <c r="AC9" s="20">
        <f t="shared" si="1"/>
        <v>6.166666666666667</v>
      </c>
      <c r="AD9" s="18">
        <f>J9+N9+P9+R9+T9+V9</f>
        <v>27</v>
      </c>
      <c r="AE9" s="18">
        <f t="shared" si="2"/>
        <v>4.5</v>
      </c>
      <c r="AF9" s="18">
        <f>AB9-AD9</f>
        <v>10</v>
      </c>
      <c r="AH9" s="1"/>
      <c r="AI9" s="1"/>
      <c r="AJ9" s="1"/>
      <c r="AK9" s="23"/>
      <c r="AL9" s="1"/>
      <c r="AM9" s="1"/>
      <c r="AN9" s="1"/>
    </row>
    <row r="10" spans="1:40" x14ac:dyDescent="0.25">
      <c r="A10" s="1"/>
      <c r="B10" s="15">
        <v>5</v>
      </c>
      <c r="C10" s="15" t="s">
        <v>420</v>
      </c>
      <c r="D10" s="15">
        <v>17</v>
      </c>
      <c r="E10" s="15" t="s">
        <v>90</v>
      </c>
      <c r="F10" s="15">
        <v>2</v>
      </c>
      <c r="G10" s="1"/>
      <c r="H10" s="58" t="s">
        <v>426</v>
      </c>
      <c r="I10" s="34">
        <v>17</v>
      </c>
      <c r="J10" s="43">
        <v>2</v>
      </c>
      <c r="K10" s="34">
        <v>1</v>
      </c>
      <c r="L10" s="43">
        <v>0</v>
      </c>
      <c r="M10" s="39">
        <v>5</v>
      </c>
      <c r="N10" s="45">
        <v>12</v>
      </c>
      <c r="O10" s="34">
        <v>9</v>
      </c>
      <c r="P10" s="43">
        <v>0</v>
      </c>
      <c r="Q10" s="34">
        <v>6</v>
      </c>
      <c r="R10" s="43">
        <v>3</v>
      </c>
      <c r="S10" s="39">
        <v>7</v>
      </c>
      <c r="T10" s="39">
        <v>10</v>
      </c>
      <c r="Y10" s="18">
        <v>6</v>
      </c>
      <c r="Z10" s="18">
        <v>4</v>
      </c>
      <c r="AA10" s="18">
        <v>2</v>
      </c>
      <c r="AB10" s="18">
        <f>I10+K10+M10+O10+Q10+S10</f>
        <v>45</v>
      </c>
      <c r="AC10" s="18">
        <f t="shared" ref="AC10:AC18" si="3">AB10/Y10</f>
        <v>7.5</v>
      </c>
      <c r="AD10" s="18">
        <f>J10+L10+N10+P10+R10+T10</f>
        <v>27</v>
      </c>
      <c r="AE10" s="18">
        <f t="shared" ref="AE10:AE18" si="4">AD10/Y10</f>
        <v>4.5</v>
      </c>
      <c r="AF10" s="18">
        <f t="shared" si="0"/>
        <v>18</v>
      </c>
      <c r="AH10" s="1"/>
      <c r="AI10" s="1"/>
      <c r="AJ10" s="1"/>
      <c r="AK10" s="1"/>
      <c r="AL10" s="1"/>
      <c r="AM10" s="1"/>
      <c r="AN10" s="1"/>
    </row>
    <row r="11" spans="1:40" x14ac:dyDescent="0.25">
      <c r="A11" s="1"/>
      <c r="B11" s="15">
        <v>6</v>
      </c>
      <c r="C11" s="15" t="s">
        <v>57</v>
      </c>
      <c r="D11" s="15">
        <v>1</v>
      </c>
      <c r="E11" s="15" t="s">
        <v>29</v>
      </c>
      <c r="F11" s="15">
        <v>2</v>
      </c>
      <c r="G11" s="1"/>
      <c r="H11" s="58" t="s">
        <v>182</v>
      </c>
      <c r="I11" s="39">
        <v>3</v>
      </c>
      <c r="J11" s="45">
        <v>16</v>
      </c>
      <c r="K11" s="34">
        <v>2</v>
      </c>
      <c r="L11" s="43">
        <v>0</v>
      </c>
      <c r="M11" s="34">
        <v>3</v>
      </c>
      <c r="N11" s="43">
        <v>2</v>
      </c>
      <c r="O11" s="34">
        <v>11</v>
      </c>
      <c r="P11" s="43">
        <v>4</v>
      </c>
      <c r="Q11" s="39">
        <v>9</v>
      </c>
      <c r="R11" s="39">
        <v>14</v>
      </c>
      <c r="Y11" s="18">
        <v>5</v>
      </c>
      <c r="Z11" s="18">
        <v>3</v>
      </c>
      <c r="AA11" s="18">
        <v>2</v>
      </c>
      <c r="AB11" s="18">
        <f>I11+K11+M11+O11+Q11</f>
        <v>28</v>
      </c>
      <c r="AC11" s="18">
        <f t="shared" si="3"/>
        <v>5.6</v>
      </c>
      <c r="AD11" s="18">
        <f>J11+L11+N11+P11+R11</f>
        <v>36</v>
      </c>
      <c r="AE11" s="18">
        <f t="shared" si="4"/>
        <v>7.2</v>
      </c>
      <c r="AF11" s="18">
        <f t="shared" ref="AF11:AF22" si="5">AB11-AD11</f>
        <v>-8</v>
      </c>
      <c r="AH11" s="1"/>
      <c r="AI11" s="1"/>
      <c r="AJ11" s="1"/>
      <c r="AK11" s="1"/>
      <c r="AL11" s="1"/>
      <c r="AM11" s="1"/>
      <c r="AN11" s="1"/>
    </row>
    <row r="12" spans="1:40" x14ac:dyDescent="0.25">
      <c r="A12" s="1"/>
      <c r="B12" s="15">
        <v>7</v>
      </c>
      <c r="C12" s="15" t="s">
        <v>18</v>
      </c>
      <c r="D12" s="15">
        <v>5</v>
      </c>
      <c r="E12" s="15" t="s">
        <v>31</v>
      </c>
      <c r="F12" s="15">
        <v>14</v>
      </c>
      <c r="G12" s="1"/>
      <c r="H12" s="58" t="s">
        <v>177</v>
      </c>
      <c r="I12" s="34">
        <v>14</v>
      </c>
      <c r="J12" s="43">
        <v>5</v>
      </c>
      <c r="K12" s="34">
        <v>5</v>
      </c>
      <c r="L12" s="43">
        <v>2</v>
      </c>
      <c r="M12" s="34">
        <v>12</v>
      </c>
      <c r="N12" s="43">
        <v>5</v>
      </c>
      <c r="O12" s="39">
        <v>3</v>
      </c>
      <c r="P12" s="45">
        <v>5</v>
      </c>
      <c r="Q12" s="39">
        <v>1</v>
      </c>
      <c r="R12" s="39">
        <v>4</v>
      </c>
      <c r="Y12" s="18">
        <v>5</v>
      </c>
      <c r="Z12" s="18">
        <v>3</v>
      </c>
      <c r="AA12" s="18">
        <v>2</v>
      </c>
      <c r="AB12" s="18">
        <f>I12+K12+M12+O12+Q12</f>
        <v>35</v>
      </c>
      <c r="AC12" s="18">
        <f t="shared" si="3"/>
        <v>7</v>
      </c>
      <c r="AD12" s="18">
        <f>J12+L12+N12+P12+R12</f>
        <v>21</v>
      </c>
      <c r="AE12" s="18">
        <f t="shared" si="4"/>
        <v>4.2</v>
      </c>
      <c r="AF12" s="18">
        <f t="shared" si="5"/>
        <v>14</v>
      </c>
      <c r="AH12" s="1"/>
      <c r="AI12" s="1"/>
      <c r="AJ12" s="1"/>
      <c r="AK12" s="1"/>
      <c r="AL12" s="1"/>
      <c r="AM12" s="1"/>
      <c r="AN12" s="1"/>
    </row>
    <row r="13" spans="1:40" x14ac:dyDescent="0.25">
      <c r="A13" s="1"/>
      <c r="B13" s="15">
        <v>8</v>
      </c>
      <c r="C13" s="15" t="s">
        <v>28</v>
      </c>
      <c r="D13" s="15">
        <v>5</v>
      </c>
      <c r="E13" s="15" t="s">
        <v>17</v>
      </c>
      <c r="F13" s="15">
        <v>4</v>
      </c>
      <c r="G13" s="1"/>
      <c r="H13" s="58" t="s">
        <v>178</v>
      </c>
      <c r="I13" s="34">
        <v>5</v>
      </c>
      <c r="J13" s="43">
        <v>1</v>
      </c>
      <c r="K13" s="39">
        <v>0</v>
      </c>
      <c r="L13" s="45">
        <v>4</v>
      </c>
      <c r="M13" s="36" t="s">
        <v>308</v>
      </c>
      <c r="N13" s="59"/>
      <c r="O13" s="34">
        <v>9</v>
      </c>
      <c r="P13" s="43">
        <v>6</v>
      </c>
      <c r="Q13" s="60">
        <v>3</v>
      </c>
      <c r="R13" s="60">
        <v>6</v>
      </c>
      <c r="Y13" s="18">
        <v>4</v>
      </c>
      <c r="Z13" s="18">
        <v>2</v>
      </c>
      <c r="AA13" s="18">
        <v>2</v>
      </c>
      <c r="AB13" s="18">
        <f>I13+K13+O13+Q13</f>
        <v>17</v>
      </c>
      <c r="AC13" s="20">
        <f t="shared" si="3"/>
        <v>4.25</v>
      </c>
      <c r="AD13" s="18">
        <f>J13+L13+P13+R13</f>
        <v>17</v>
      </c>
      <c r="AE13" s="20">
        <f t="shared" si="4"/>
        <v>4.25</v>
      </c>
      <c r="AF13" s="18">
        <f t="shared" si="5"/>
        <v>0</v>
      </c>
      <c r="AH13" s="1"/>
      <c r="AI13" s="1"/>
      <c r="AJ13" s="1"/>
      <c r="AK13" s="23"/>
      <c r="AL13" s="1"/>
      <c r="AM13" s="23"/>
      <c r="AN13" s="1"/>
    </row>
    <row r="14" spans="1:40" x14ac:dyDescent="0.25">
      <c r="A14" s="1"/>
      <c r="B14" s="15">
        <v>9</v>
      </c>
      <c r="C14" s="15" t="s">
        <v>25</v>
      </c>
      <c r="D14" s="15">
        <v>5</v>
      </c>
      <c r="E14" s="15" t="s">
        <v>88</v>
      </c>
      <c r="F14" s="15">
        <v>2</v>
      </c>
      <c r="G14" s="1"/>
      <c r="H14" s="58" t="s">
        <v>179</v>
      </c>
      <c r="I14" s="34">
        <v>2</v>
      </c>
      <c r="J14" s="43">
        <v>1</v>
      </c>
      <c r="K14" s="39">
        <v>2</v>
      </c>
      <c r="L14" s="45">
        <v>5</v>
      </c>
      <c r="M14" s="34">
        <v>12</v>
      </c>
      <c r="N14" s="43">
        <v>0</v>
      </c>
      <c r="O14" s="39">
        <v>6</v>
      </c>
      <c r="P14" s="39">
        <v>9</v>
      </c>
      <c r="Y14" s="18">
        <v>4</v>
      </c>
      <c r="Z14" s="18">
        <v>2</v>
      </c>
      <c r="AA14" s="18">
        <v>2</v>
      </c>
      <c r="AB14" s="18">
        <f>I14+K14+M14+O14</f>
        <v>22</v>
      </c>
      <c r="AC14" s="18">
        <f t="shared" si="3"/>
        <v>5.5</v>
      </c>
      <c r="AD14" s="18">
        <f>J14+L14+N14+P14</f>
        <v>15</v>
      </c>
      <c r="AE14" s="20">
        <f t="shared" si="4"/>
        <v>3.75</v>
      </c>
      <c r="AF14" s="18">
        <f t="shared" si="5"/>
        <v>7</v>
      </c>
      <c r="AH14" s="1"/>
      <c r="AI14" s="1"/>
      <c r="AJ14" s="1"/>
      <c r="AK14" s="1"/>
      <c r="AL14" s="1"/>
      <c r="AM14" s="23"/>
      <c r="AN14" s="1"/>
    </row>
    <row r="15" spans="1:40" x14ac:dyDescent="0.25">
      <c r="A15" s="1"/>
      <c r="B15" s="15">
        <v>10</v>
      </c>
      <c r="C15" s="15" t="s">
        <v>26</v>
      </c>
      <c r="D15" s="15">
        <v>5</v>
      </c>
      <c r="E15" s="15" t="s">
        <v>15</v>
      </c>
      <c r="F15" s="15">
        <v>1</v>
      </c>
      <c r="G15" s="1"/>
      <c r="H15" s="58" t="s">
        <v>180</v>
      </c>
      <c r="I15" s="39">
        <v>0</v>
      </c>
      <c r="J15" s="45">
        <v>8</v>
      </c>
      <c r="K15" s="34">
        <v>7</v>
      </c>
      <c r="L15" s="43">
        <v>5</v>
      </c>
      <c r="M15" s="34">
        <v>8</v>
      </c>
      <c r="N15" s="43">
        <v>7</v>
      </c>
      <c r="O15" s="39">
        <v>4</v>
      </c>
      <c r="P15" s="39">
        <v>11</v>
      </c>
      <c r="Y15" s="18">
        <v>4</v>
      </c>
      <c r="Z15" s="18">
        <v>2</v>
      </c>
      <c r="AA15" s="18">
        <v>2</v>
      </c>
      <c r="AB15" s="18">
        <f>I15+K15+M15+O15</f>
        <v>19</v>
      </c>
      <c r="AC15" s="20">
        <f t="shared" si="3"/>
        <v>4.75</v>
      </c>
      <c r="AD15" s="18">
        <f>J15+L15+N15+P15</f>
        <v>31</v>
      </c>
      <c r="AE15" s="20">
        <f t="shared" si="4"/>
        <v>7.75</v>
      </c>
      <c r="AF15" s="18">
        <f t="shared" si="5"/>
        <v>-12</v>
      </c>
      <c r="AH15" s="1"/>
      <c r="AI15" s="1"/>
      <c r="AJ15" s="1"/>
      <c r="AK15" s="23"/>
      <c r="AL15" s="1"/>
      <c r="AM15" s="23"/>
      <c r="AN15" s="1"/>
    </row>
    <row r="16" spans="1:40" x14ac:dyDescent="0.25">
      <c r="A16" s="1"/>
      <c r="B16" s="15">
        <v>11</v>
      </c>
      <c r="C16" s="15" t="s">
        <v>14</v>
      </c>
      <c r="D16" s="15">
        <v>0</v>
      </c>
      <c r="E16" s="15" t="s">
        <v>24</v>
      </c>
      <c r="F16" s="15">
        <v>6</v>
      </c>
      <c r="G16" s="1"/>
      <c r="H16" s="58" t="s">
        <v>187</v>
      </c>
      <c r="I16" s="34">
        <v>7</v>
      </c>
      <c r="J16" s="43">
        <v>2</v>
      </c>
      <c r="K16" s="34">
        <v>8</v>
      </c>
      <c r="L16" s="43">
        <v>7</v>
      </c>
      <c r="M16" s="39">
        <v>10</v>
      </c>
      <c r="N16" s="45">
        <v>13</v>
      </c>
      <c r="O16" s="39">
        <v>0</v>
      </c>
      <c r="P16" s="39">
        <v>9</v>
      </c>
      <c r="Y16" s="18">
        <v>4</v>
      </c>
      <c r="Z16" s="18">
        <v>2</v>
      </c>
      <c r="AA16" s="18">
        <v>2</v>
      </c>
      <c r="AB16" s="18">
        <f>I16+K16+M16+O16</f>
        <v>25</v>
      </c>
      <c r="AC16" s="20">
        <f t="shared" si="3"/>
        <v>6.25</v>
      </c>
      <c r="AD16" s="18">
        <f>J16+L16+N16+P16</f>
        <v>31</v>
      </c>
      <c r="AE16" s="20">
        <f t="shared" si="4"/>
        <v>7.75</v>
      </c>
      <c r="AF16" s="18">
        <f t="shared" si="5"/>
        <v>-6</v>
      </c>
      <c r="AH16" s="1"/>
      <c r="AI16" s="1"/>
      <c r="AJ16" s="1"/>
      <c r="AK16" s="23"/>
      <c r="AL16" s="1"/>
      <c r="AM16" s="23"/>
      <c r="AN16" s="1"/>
    </row>
    <row r="17" spans="1:40" x14ac:dyDescent="0.25">
      <c r="A17" s="1"/>
      <c r="B17" s="1"/>
      <c r="C17" s="1"/>
      <c r="D17" s="1"/>
      <c r="E17" s="1"/>
      <c r="F17" s="1"/>
      <c r="G17" s="1"/>
      <c r="H17" s="58" t="s">
        <v>186</v>
      </c>
      <c r="I17" s="39">
        <v>1</v>
      </c>
      <c r="J17" s="45">
        <v>5</v>
      </c>
      <c r="K17" s="34">
        <v>5</v>
      </c>
      <c r="L17" s="43">
        <v>2</v>
      </c>
      <c r="M17" s="34">
        <v>4</v>
      </c>
      <c r="N17" s="43">
        <v>1</v>
      </c>
      <c r="O17" s="39">
        <v>0</v>
      </c>
      <c r="P17" s="39">
        <v>10</v>
      </c>
      <c r="Y17" s="18">
        <v>4</v>
      </c>
      <c r="Z17" s="18">
        <v>2</v>
      </c>
      <c r="AA17" s="18">
        <v>2</v>
      </c>
      <c r="AB17" s="18">
        <f>I17+K17+M17+O17</f>
        <v>10</v>
      </c>
      <c r="AC17" s="18">
        <f t="shared" si="3"/>
        <v>2.5</v>
      </c>
      <c r="AD17" s="18">
        <f>J17+L17+N17+P17</f>
        <v>18</v>
      </c>
      <c r="AE17" s="18">
        <f t="shared" si="4"/>
        <v>4.5</v>
      </c>
      <c r="AF17" s="18">
        <f t="shared" si="5"/>
        <v>-8</v>
      </c>
      <c r="AH17" s="1"/>
      <c r="AI17" s="1"/>
      <c r="AJ17" s="1"/>
      <c r="AK17" s="1"/>
      <c r="AL17" s="1"/>
      <c r="AM17" s="1"/>
      <c r="AN17" s="1"/>
    </row>
    <row r="18" spans="1:40" x14ac:dyDescent="0.25">
      <c r="A18" s="3"/>
      <c r="B18" s="1"/>
      <c r="C18" s="1"/>
      <c r="D18" s="1"/>
      <c r="E18" s="1"/>
      <c r="F18" s="1"/>
      <c r="G18" s="1"/>
      <c r="H18" s="58" t="s">
        <v>184</v>
      </c>
      <c r="I18" s="34">
        <v>16</v>
      </c>
      <c r="J18" s="43">
        <v>3</v>
      </c>
      <c r="K18" s="39">
        <v>7</v>
      </c>
      <c r="L18" s="45">
        <v>8</v>
      </c>
      <c r="M18" s="39">
        <v>0</v>
      </c>
      <c r="N18" s="39">
        <v>1</v>
      </c>
      <c r="O18" s="1"/>
      <c r="P18" s="1"/>
      <c r="Y18" s="18">
        <v>3</v>
      </c>
      <c r="Z18" s="18">
        <v>1</v>
      </c>
      <c r="AA18" s="18">
        <v>2</v>
      </c>
      <c r="AB18" s="18">
        <f>I18+K18+M18</f>
        <v>23</v>
      </c>
      <c r="AC18" s="20">
        <f t="shared" si="3"/>
        <v>7.666666666666667</v>
      </c>
      <c r="AD18" s="18">
        <f>J18+L18+N18</f>
        <v>12</v>
      </c>
      <c r="AE18" s="18">
        <f t="shared" si="4"/>
        <v>4</v>
      </c>
      <c r="AF18" s="18">
        <f t="shared" si="5"/>
        <v>11</v>
      </c>
      <c r="AH18" s="1"/>
      <c r="AI18" s="1"/>
      <c r="AJ18" s="1"/>
      <c r="AK18" s="23"/>
      <c r="AL18" s="1"/>
      <c r="AM18" s="1"/>
      <c r="AN18" s="1"/>
    </row>
    <row r="19" spans="1:40" x14ac:dyDescent="0.25">
      <c r="A19" s="3" t="s">
        <v>35</v>
      </c>
      <c r="B19" s="16" t="s">
        <v>3</v>
      </c>
      <c r="C19" s="16" t="s">
        <v>143</v>
      </c>
      <c r="D19" s="16"/>
      <c r="E19" s="16" t="s">
        <v>142</v>
      </c>
      <c r="F19" s="16"/>
      <c r="G19" s="1"/>
      <c r="H19" s="58" t="s">
        <v>170</v>
      </c>
      <c r="I19" s="39">
        <v>1</v>
      </c>
      <c r="J19" s="45">
        <v>2</v>
      </c>
      <c r="K19" s="34">
        <v>9</v>
      </c>
      <c r="L19" s="43">
        <v>1</v>
      </c>
      <c r="M19" s="39">
        <v>7</v>
      </c>
      <c r="N19" s="39">
        <v>8</v>
      </c>
      <c r="O19" s="1"/>
      <c r="P19" s="1"/>
      <c r="Y19" s="18">
        <v>3</v>
      </c>
      <c r="Z19" s="18">
        <v>1</v>
      </c>
      <c r="AA19" s="18">
        <v>2</v>
      </c>
      <c r="AB19" s="18">
        <f>I19+K19+M19</f>
        <v>17</v>
      </c>
      <c r="AC19" s="20">
        <f t="shared" ref="AC19:AC21" si="6">AB19/Y19</f>
        <v>5.666666666666667</v>
      </c>
      <c r="AD19" s="18">
        <f>J19+L19+N19</f>
        <v>11</v>
      </c>
      <c r="AE19" s="20">
        <f t="shared" ref="AE19:AE21" si="7">AD19/Y19</f>
        <v>3.6666666666666665</v>
      </c>
      <c r="AF19" s="18">
        <f t="shared" si="5"/>
        <v>6</v>
      </c>
      <c r="AH19" s="1"/>
      <c r="AI19" s="1"/>
      <c r="AJ19" s="1"/>
      <c r="AK19" s="23"/>
      <c r="AL19" s="1"/>
      <c r="AM19" s="23"/>
      <c r="AN19" s="1"/>
    </row>
    <row r="20" spans="1:40" x14ac:dyDescent="0.25">
      <c r="A20" s="2" t="s">
        <v>36</v>
      </c>
      <c r="B20" s="15">
        <v>12</v>
      </c>
      <c r="C20" s="15" t="s">
        <v>100</v>
      </c>
      <c r="D20" s="15">
        <v>2</v>
      </c>
      <c r="E20" s="15" t="s">
        <v>108</v>
      </c>
      <c r="F20" s="15">
        <v>0</v>
      </c>
      <c r="G20" s="1"/>
      <c r="H20" s="58" t="s">
        <v>176</v>
      </c>
      <c r="I20" s="34">
        <v>5</v>
      </c>
      <c r="J20" s="43">
        <v>4</v>
      </c>
      <c r="K20" s="39">
        <v>0</v>
      </c>
      <c r="L20" s="45">
        <v>6</v>
      </c>
      <c r="M20" s="39">
        <v>0</v>
      </c>
      <c r="N20" s="39">
        <v>12</v>
      </c>
      <c r="O20" s="1"/>
      <c r="P20" s="1"/>
      <c r="Y20" s="18">
        <v>3</v>
      </c>
      <c r="Z20" s="18">
        <v>1</v>
      </c>
      <c r="AA20" s="18">
        <v>2</v>
      </c>
      <c r="AB20" s="18">
        <f>I20+K20+M20</f>
        <v>5</v>
      </c>
      <c r="AC20" s="20">
        <f t="shared" si="6"/>
        <v>1.6666666666666667</v>
      </c>
      <c r="AD20" s="18">
        <f>J20+L20+N20</f>
        <v>22</v>
      </c>
      <c r="AE20" s="20">
        <f t="shared" si="7"/>
        <v>7.333333333333333</v>
      </c>
      <c r="AF20" s="18">
        <f t="shared" si="5"/>
        <v>-17</v>
      </c>
      <c r="AH20" s="1"/>
      <c r="AI20" s="1"/>
      <c r="AJ20" s="1"/>
      <c r="AK20" s="23"/>
      <c r="AL20" s="1"/>
      <c r="AM20" s="23"/>
      <c r="AN20" s="1"/>
    </row>
    <row r="21" spans="1:40" x14ac:dyDescent="0.25">
      <c r="A21" s="1" t="s">
        <v>151</v>
      </c>
      <c r="B21" s="15">
        <v>13</v>
      </c>
      <c r="C21" s="15" t="s">
        <v>146</v>
      </c>
      <c r="D21" s="15">
        <v>7</v>
      </c>
      <c r="E21" s="15" t="s">
        <v>58</v>
      </c>
      <c r="F21" s="15">
        <v>5</v>
      </c>
      <c r="G21" s="1"/>
      <c r="H21" s="58" t="s">
        <v>185</v>
      </c>
      <c r="I21" s="39">
        <v>2</v>
      </c>
      <c r="J21" s="45">
        <v>5</v>
      </c>
      <c r="K21" s="34">
        <v>4</v>
      </c>
      <c r="L21" s="43">
        <v>3</v>
      </c>
      <c r="M21" s="39">
        <v>1</v>
      </c>
      <c r="N21" s="39">
        <v>4</v>
      </c>
      <c r="O21" s="1"/>
      <c r="P21" s="1"/>
      <c r="Y21" s="18">
        <v>3</v>
      </c>
      <c r="Z21" s="18">
        <v>1</v>
      </c>
      <c r="AA21" s="18">
        <v>2</v>
      </c>
      <c r="AB21" s="18">
        <f>I21+K21+M21</f>
        <v>7</v>
      </c>
      <c r="AC21" s="20">
        <f t="shared" si="6"/>
        <v>2.3333333333333335</v>
      </c>
      <c r="AD21" s="18">
        <f>J21+L21+N21</f>
        <v>12</v>
      </c>
      <c r="AE21" s="18">
        <f t="shared" si="7"/>
        <v>4</v>
      </c>
      <c r="AF21" s="18">
        <f t="shared" si="5"/>
        <v>-5</v>
      </c>
      <c r="AH21" s="1"/>
      <c r="AI21" s="1"/>
      <c r="AJ21" s="1"/>
      <c r="AK21" s="23"/>
      <c r="AL21" s="1"/>
      <c r="AM21" s="1"/>
      <c r="AN21" s="1"/>
    </row>
    <row r="22" spans="1:40" x14ac:dyDescent="0.25">
      <c r="A22" s="1" t="s">
        <v>81</v>
      </c>
      <c r="B22" s="15">
        <v>14</v>
      </c>
      <c r="C22" s="15" t="s">
        <v>57</v>
      </c>
      <c r="D22" s="15">
        <v>5</v>
      </c>
      <c r="E22" s="15" t="s">
        <v>147</v>
      </c>
      <c r="F22" s="15">
        <v>1</v>
      </c>
      <c r="G22" s="1"/>
      <c r="H22" s="58" t="s">
        <v>174</v>
      </c>
      <c r="I22" s="39">
        <v>0</v>
      </c>
      <c r="J22" s="45">
        <v>9</v>
      </c>
      <c r="K22" s="36" t="s">
        <v>308</v>
      </c>
      <c r="L22" s="59"/>
      <c r="M22" s="39">
        <v>2</v>
      </c>
      <c r="N22" s="39">
        <v>3</v>
      </c>
      <c r="O22" s="1"/>
      <c r="P22" s="1"/>
      <c r="Y22" s="18">
        <v>2</v>
      </c>
      <c r="Z22" s="18">
        <v>0</v>
      </c>
      <c r="AA22" s="18">
        <v>2</v>
      </c>
      <c r="AB22" s="18">
        <f>I22+M22</f>
        <v>2</v>
      </c>
      <c r="AC22" s="18">
        <f>AB22/Y22</f>
        <v>1</v>
      </c>
      <c r="AD22" s="18">
        <f>J22+N22</f>
        <v>12</v>
      </c>
      <c r="AE22" s="18">
        <f>AD22/Y22</f>
        <v>6</v>
      </c>
      <c r="AF22" s="18">
        <f t="shared" si="5"/>
        <v>-10</v>
      </c>
      <c r="AH22" s="1"/>
      <c r="AI22" s="1"/>
      <c r="AJ22" s="1"/>
      <c r="AK22" s="1"/>
      <c r="AL22" s="1"/>
      <c r="AM22" s="1"/>
      <c r="AN22" s="1"/>
    </row>
    <row r="23" spans="1:40" x14ac:dyDescent="0.25">
      <c r="A23" s="1"/>
      <c r="B23" s="15">
        <v>15</v>
      </c>
      <c r="C23" s="15" t="s">
        <v>17</v>
      </c>
      <c r="D23" s="15">
        <v>3</v>
      </c>
      <c r="E23" s="15" t="s">
        <v>149</v>
      </c>
      <c r="F23" s="15">
        <v>4</v>
      </c>
      <c r="G23" s="1"/>
      <c r="H23" s="58" t="s">
        <v>183</v>
      </c>
      <c r="I23" s="39">
        <v>0</v>
      </c>
      <c r="J23" s="45">
        <v>6</v>
      </c>
      <c r="K23" s="39">
        <v>2</v>
      </c>
      <c r="L23" s="39">
        <v>5</v>
      </c>
      <c r="M23" s="1"/>
      <c r="N23" s="1"/>
      <c r="O23" s="1"/>
      <c r="P23" s="1"/>
      <c r="Y23" s="18">
        <v>2</v>
      </c>
      <c r="Z23" s="18">
        <v>0</v>
      </c>
      <c r="AA23" s="18">
        <v>2</v>
      </c>
      <c r="AB23" s="18">
        <f>I23+K23</f>
        <v>2</v>
      </c>
      <c r="AC23" s="18">
        <f>AB23/Y23</f>
        <v>1</v>
      </c>
      <c r="AD23" s="18">
        <f>J23+L23</f>
        <v>11</v>
      </c>
      <c r="AE23" s="18">
        <f>AD23/Y23</f>
        <v>5.5</v>
      </c>
      <c r="AF23" s="18">
        <f t="shared" si="0"/>
        <v>-9</v>
      </c>
      <c r="AH23" s="1"/>
      <c r="AI23" s="1"/>
      <c r="AJ23" s="1"/>
      <c r="AK23" s="1"/>
      <c r="AL23" s="1"/>
      <c r="AM23" s="1"/>
      <c r="AN23" s="1"/>
    </row>
    <row r="24" spans="1:40" x14ac:dyDescent="0.25">
      <c r="A24" s="1"/>
      <c r="B24" s="15">
        <v>16</v>
      </c>
      <c r="C24" s="15" t="s">
        <v>153</v>
      </c>
      <c r="D24" s="15">
        <v>5</v>
      </c>
      <c r="E24" s="15" t="s">
        <v>51</v>
      </c>
      <c r="F24" s="15">
        <v>2</v>
      </c>
      <c r="G24" s="1"/>
      <c r="H24" s="58" t="s">
        <v>175</v>
      </c>
      <c r="I24" s="39">
        <v>5</v>
      </c>
      <c r="J24" s="45">
        <v>14</v>
      </c>
      <c r="K24" s="39">
        <v>1</v>
      </c>
      <c r="L24" s="39">
        <v>5</v>
      </c>
      <c r="M24" s="1"/>
      <c r="N24" s="1"/>
      <c r="O24" s="1"/>
      <c r="P24" s="1"/>
      <c r="Y24" s="18">
        <v>2</v>
      </c>
      <c r="Z24" s="18">
        <v>0</v>
      </c>
      <c r="AA24" s="18">
        <v>2</v>
      </c>
      <c r="AB24" s="18">
        <f>I24+K24</f>
        <v>6</v>
      </c>
      <c r="AC24" s="18">
        <f t="shared" ref="AC24:AC27" si="8">AB24/Y24</f>
        <v>3</v>
      </c>
      <c r="AD24" s="18">
        <f>J24+L24</f>
        <v>19</v>
      </c>
      <c r="AE24" s="18">
        <f t="shared" ref="AE24:AE27" si="9">AD24/Y24</f>
        <v>9.5</v>
      </c>
      <c r="AF24" s="18">
        <f t="shared" si="0"/>
        <v>-13</v>
      </c>
      <c r="AH24" s="1"/>
      <c r="AI24" s="1"/>
      <c r="AJ24" s="1"/>
      <c r="AK24" s="1"/>
      <c r="AL24" s="1"/>
      <c r="AM24" s="1"/>
      <c r="AN24" s="1"/>
    </row>
    <row r="25" spans="1:40" x14ac:dyDescent="0.25">
      <c r="A25" s="1"/>
      <c r="B25" s="15">
        <v>17</v>
      </c>
      <c r="C25" s="15" t="s">
        <v>150</v>
      </c>
      <c r="D25" s="15">
        <v>7</v>
      </c>
      <c r="E25" s="15" t="s">
        <v>49</v>
      </c>
      <c r="F25" s="15">
        <v>8</v>
      </c>
      <c r="G25" s="1"/>
      <c r="H25" s="58" t="s">
        <v>189</v>
      </c>
      <c r="I25" s="39">
        <v>4</v>
      </c>
      <c r="J25" s="45">
        <v>5</v>
      </c>
      <c r="K25" s="39">
        <v>3</v>
      </c>
      <c r="L25" s="39">
        <v>4</v>
      </c>
      <c r="M25" s="1"/>
      <c r="N25" s="1"/>
      <c r="O25" s="1"/>
      <c r="P25" s="1"/>
      <c r="Y25" s="18">
        <v>2</v>
      </c>
      <c r="Z25" s="18">
        <v>0</v>
      </c>
      <c r="AA25" s="18">
        <v>2</v>
      </c>
      <c r="AB25" s="18">
        <f>I25+L25</f>
        <v>8</v>
      </c>
      <c r="AC25" s="18">
        <f t="shared" si="8"/>
        <v>4</v>
      </c>
      <c r="AD25" s="18">
        <f>J25+L25</f>
        <v>9</v>
      </c>
      <c r="AE25" s="18">
        <f t="shared" si="9"/>
        <v>4.5</v>
      </c>
      <c r="AF25" s="18">
        <f t="shared" si="0"/>
        <v>-1</v>
      </c>
      <c r="AH25" s="1"/>
      <c r="AI25" s="1"/>
      <c r="AJ25" s="1"/>
      <c r="AK25" s="1"/>
      <c r="AL25" s="1"/>
      <c r="AM25" s="1"/>
      <c r="AN25" s="1"/>
    </row>
    <row r="26" spans="1:40" x14ac:dyDescent="0.25">
      <c r="A26" s="1"/>
      <c r="B26" s="15">
        <v>18</v>
      </c>
      <c r="C26" s="15" t="s">
        <v>23</v>
      </c>
      <c r="D26" s="15">
        <v>0</v>
      </c>
      <c r="E26" s="15" t="s">
        <v>318</v>
      </c>
      <c r="F26" s="15">
        <v>1</v>
      </c>
      <c r="G26" s="1"/>
      <c r="H26" s="58" t="s">
        <v>90</v>
      </c>
      <c r="I26" s="39">
        <v>2</v>
      </c>
      <c r="J26" s="45">
        <v>17</v>
      </c>
      <c r="K26" s="39">
        <v>5</v>
      </c>
      <c r="L26" s="39">
        <v>7</v>
      </c>
      <c r="M26" s="1"/>
      <c r="N26" s="1"/>
      <c r="O26" s="1"/>
      <c r="P26" s="1"/>
      <c r="Y26" s="18">
        <v>2</v>
      </c>
      <c r="Z26" s="18">
        <v>0</v>
      </c>
      <c r="AA26" s="18">
        <v>2</v>
      </c>
      <c r="AB26" s="18">
        <f>I26+K26</f>
        <v>7</v>
      </c>
      <c r="AC26" s="18">
        <f t="shared" si="8"/>
        <v>3.5</v>
      </c>
      <c r="AD26" s="18">
        <f>J26+L26</f>
        <v>24</v>
      </c>
      <c r="AE26" s="18">
        <f t="shared" si="9"/>
        <v>12</v>
      </c>
      <c r="AF26" s="18">
        <f t="shared" si="0"/>
        <v>-17</v>
      </c>
      <c r="AH26" s="1"/>
      <c r="AI26" s="1"/>
      <c r="AJ26" s="1"/>
      <c r="AK26" s="1"/>
      <c r="AL26" s="1"/>
      <c r="AM26" s="1"/>
      <c r="AN26" s="1"/>
    </row>
    <row r="27" spans="1:40" x14ac:dyDescent="0.25">
      <c r="A27" s="1"/>
      <c r="B27" s="15">
        <v>19</v>
      </c>
      <c r="C27" s="15" t="s">
        <v>145</v>
      </c>
      <c r="D27" s="15">
        <v>2</v>
      </c>
      <c r="E27" s="15" t="s">
        <v>52</v>
      </c>
      <c r="F27" s="15">
        <v>5</v>
      </c>
      <c r="G27" s="1"/>
      <c r="H27" s="58" t="s">
        <v>87</v>
      </c>
      <c r="I27" s="39">
        <v>2</v>
      </c>
      <c r="J27" s="45">
        <v>7</v>
      </c>
      <c r="K27" s="39">
        <v>0</v>
      </c>
      <c r="L27" s="39">
        <v>2</v>
      </c>
      <c r="M27" s="1"/>
      <c r="N27" s="1"/>
      <c r="O27" s="1"/>
      <c r="P27" s="1"/>
      <c r="Y27" s="18">
        <v>2</v>
      </c>
      <c r="Z27" s="18">
        <v>0</v>
      </c>
      <c r="AA27" s="18">
        <v>2</v>
      </c>
      <c r="AB27" s="18">
        <f>I27+K27</f>
        <v>2</v>
      </c>
      <c r="AC27" s="18">
        <f t="shared" si="8"/>
        <v>1</v>
      </c>
      <c r="AD27" s="18">
        <f>J27+L27</f>
        <v>9</v>
      </c>
      <c r="AE27" s="18">
        <f t="shared" si="9"/>
        <v>4.5</v>
      </c>
      <c r="AF27" s="18">
        <f t="shared" si="0"/>
        <v>-7</v>
      </c>
      <c r="AH27" s="1"/>
      <c r="AI27" s="1"/>
      <c r="AJ27" s="1"/>
      <c r="AK27" s="1"/>
      <c r="AL27" s="1"/>
      <c r="AM27" s="1"/>
      <c r="AN27" s="1"/>
    </row>
    <row r="28" spans="1:40" x14ac:dyDescent="0.25">
      <c r="A28" s="1"/>
      <c r="B28" s="15">
        <v>20</v>
      </c>
      <c r="C28" s="15" t="s">
        <v>152</v>
      </c>
      <c r="D28" s="15">
        <v>0</v>
      </c>
      <c r="E28" s="15" t="s">
        <v>148</v>
      </c>
      <c r="F28" s="15">
        <v>6</v>
      </c>
      <c r="G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</row>
    <row r="29" spans="1:40" x14ac:dyDescent="0.25">
      <c r="A29" s="1"/>
      <c r="B29" s="15">
        <v>21</v>
      </c>
      <c r="C29" s="15" t="s">
        <v>101</v>
      </c>
      <c r="D29" s="15">
        <v>0</v>
      </c>
      <c r="E29" s="15" t="s">
        <v>110</v>
      </c>
      <c r="F29" s="15">
        <v>4</v>
      </c>
      <c r="G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40" x14ac:dyDescent="0.25">
      <c r="A30" s="3"/>
      <c r="B30" s="1"/>
      <c r="C30" s="1"/>
      <c r="D30" s="1"/>
      <c r="E30" s="1"/>
      <c r="F30" s="1"/>
      <c r="G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1:40" x14ac:dyDescent="0.25">
      <c r="A31" s="2"/>
      <c r="B31" s="1"/>
      <c r="C31" s="1"/>
      <c r="D31" s="1"/>
      <c r="E31" s="1"/>
      <c r="F31" s="1"/>
      <c r="G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1:40" x14ac:dyDescent="0.25">
      <c r="A32" s="3" t="s">
        <v>40</v>
      </c>
      <c r="B32" s="16" t="s">
        <v>3</v>
      </c>
      <c r="C32" s="16" t="s">
        <v>143</v>
      </c>
      <c r="D32" s="16"/>
      <c r="E32" s="16" t="s">
        <v>142</v>
      </c>
      <c r="F32" s="16"/>
      <c r="G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</row>
    <row r="33" spans="1:30" x14ac:dyDescent="0.25">
      <c r="A33" s="1" t="s">
        <v>36</v>
      </c>
      <c r="B33" s="15">
        <v>22</v>
      </c>
      <c r="C33" s="15" t="s">
        <v>151</v>
      </c>
      <c r="D33" s="15">
        <v>2</v>
      </c>
      <c r="E33" s="15" t="s">
        <v>100</v>
      </c>
      <c r="F33" s="15">
        <v>3</v>
      </c>
      <c r="G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</row>
    <row r="34" spans="1:30" x14ac:dyDescent="0.25">
      <c r="A34" s="1" t="s">
        <v>101</v>
      </c>
      <c r="B34" s="15">
        <v>23</v>
      </c>
      <c r="C34" s="15" t="s">
        <v>146</v>
      </c>
      <c r="D34" s="15">
        <v>8</v>
      </c>
      <c r="E34" s="15" t="s">
        <v>57</v>
      </c>
      <c r="F34" s="15">
        <v>7</v>
      </c>
      <c r="G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</row>
    <row r="35" spans="1:30" x14ac:dyDescent="0.25">
      <c r="B35" s="15">
        <v>24</v>
      </c>
      <c r="C35" s="15" t="s">
        <v>149</v>
      </c>
      <c r="D35" s="15">
        <v>1</v>
      </c>
      <c r="E35" s="15" t="s">
        <v>153</v>
      </c>
      <c r="F35" s="15">
        <v>4</v>
      </c>
      <c r="G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</row>
    <row r="36" spans="1:30" x14ac:dyDescent="0.25">
      <c r="A36" s="1"/>
      <c r="B36" s="15">
        <v>25</v>
      </c>
      <c r="C36" s="15" t="s">
        <v>150</v>
      </c>
      <c r="D36" s="15">
        <v>0</v>
      </c>
      <c r="E36" s="15" t="s">
        <v>23</v>
      </c>
      <c r="F36" s="15">
        <v>1</v>
      </c>
      <c r="G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</row>
    <row r="37" spans="1:30" x14ac:dyDescent="0.25">
      <c r="A37" s="1"/>
      <c r="B37" s="15">
        <v>26</v>
      </c>
      <c r="C37" s="15" t="s">
        <v>145</v>
      </c>
      <c r="D37" s="15">
        <v>12</v>
      </c>
      <c r="E37" s="15" t="s">
        <v>152</v>
      </c>
      <c r="F37" s="15">
        <v>0</v>
      </c>
      <c r="G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8" spans="1:30" x14ac:dyDescent="0.25">
      <c r="A38" s="1"/>
      <c r="B38" s="15">
        <v>27</v>
      </c>
      <c r="C38" s="15" t="s">
        <v>81</v>
      </c>
      <c r="D38" s="15">
        <v>13</v>
      </c>
      <c r="E38" s="15" t="s">
        <v>49</v>
      </c>
      <c r="F38" s="15">
        <v>10</v>
      </c>
      <c r="G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39" spans="1:30" x14ac:dyDescent="0.25">
      <c r="A39" s="1"/>
      <c r="B39" s="15">
        <v>28</v>
      </c>
      <c r="C39" s="15" t="s">
        <v>318</v>
      </c>
      <c r="D39" s="15">
        <v>5</v>
      </c>
      <c r="E39" s="15" t="s">
        <v>52</v>
      </c>
      <c r="F39" s="15">
        <v>12</v>
      </c>
      <c r="G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</row>
    <row r="40" spans="1:30" x14ac:dyDescent="0.25">
      <c r="A40" s="1"/>
      <c r="B40" s="15">
        <v>29</v>
      </c>
      <c r="C40" s="15" t="s">
        <v>148</v>
      </c>
      <c r="D40" s="15">
        <v>7</v>
      </c>
      <c r="E40" s="15" t="s">
        <v>110</v>
      </c>
      <c r="F40" s="15">
        <v>6</v>
      </c>
      <c r="G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</row>
    <row r="41" spans="1:30" x14ac:dyDescent="0.25">
      <c r="A41" s="1"/>
      <c r="B41" s="1"/>
      <c r="C41" s="1"/>
      <c r="D41" s="1"/>
      <c r="E41" s="1"/>
      <c r="F41" s="1"/>
      <c r="G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</row>
    <row r="42" spans="1:30" x14ac:dyDescent="0.25">
      <c r="A42" s="1"/>
      <c r="B42" s="1"/>
      <c r="C42" s="1"/>
      <c r="D42" s="1"/>
      <c r="E42" s="1"/>
      <c r="F42" s="1"/>
      <c r="G42" s="1"/>
    </row>
    <row r="43" spans="1:30" x14ac:dyDescent="0.25">
      <c r="A43" s="3" t="s">
        <v>42</v>
      </c>
      <c r="B43" s="16" t="s">
        <v>3</v>
      </c>
      <c r="C43" s="16" t="s">
        <v>143</v>
      </c>
      <c r="D43" s="16"/>
      <c r="E43" s="16" t="s">
        <v>142</v>
      </c>
      <c r="F43" s="16"/>
      <c r="G43" s="1"/>
    </row>
    <row r="44" spans="1:30" x14ac:dyDescent="0.25">
      <c r="A44" s="1" t="s">
        <v>253</v>
      </c>
      <c r="B44" s="15">
        <v>30</v>
      </c>
      <c r="C44" s="15" t="s">
        <v>100</v>
      </c>
      <c r="D44" s="15">
        <v>11</v>
      </c>
      <c r="E44" s="15" t="s">
        <v>146</v>
      </c>
      <c r="F44" s="15">
        <v>4</v>
      </c>
      <c r="G44" s="1"/>
    </row>
    <row r="45" spans="1:30" x14ac:dyDescent="0.25">
      <c r="A45" s="1" t="s">
        <v>148</v>
      </c>
      <c r="B45" s="15">
        <v>31</v>
      </c>
      <c r="C45" s="15" t="s">
        <v>153</v>
      </c>
      <c r="D45" s="15">
        <v>0</v>
      </c>
      <c r="E45" s="15" t="s">
        <v>23</v>
      </c>
      <c r="F45" s="15">
        <v>10</v>
      </c>
      <c r="G45" s="1"/>
    </row>
    <row r="46" spans="1:30" x14ac:dyDescent="0.25">
      <c r="A46" s="1" t="s">
        <v>110</v>
      </c>
      <c r="B46" s="15">
        <v>32</v>
      </c>
      <c r="C46" s="15" t="s">
        <v>145</v>
      </c>
      <c r="D46" s="15">
        <v>6</v>
      </c>
      <c r="E46" s="15" t="s">
        <v>101</v>
      </c>
      <c r="F46" s="15">
        <v>9</v>
      </c>
      <c r="G46" s="1"/>
    </row>
    <row r="47" spans="1:30" x14ac:dyDescent="0.25">
      <c r="A47" s="3"/>
      <c r="B47" s="15">
        <v>33</v>
      </c>
      <c r="C47" s="15" t="s">
        <v>49</v>
      </c>
      <c r="D47" s="15">
        <v>0</v>
      </c>
      <c r="E47" s="15" t="s">
        <v>318</v>
      </c>
      <c r="F47" s="15">
        <v>9</v>
      </c>
      <c r="G47" s="1"/>
    </row>
    <row r="48" spans="1:30" x14ac:dyDescent="0.25">
      <c r="A48" s="4"/>
      <c r="B48" s="15">
        <v>34</v>
      </c>
      <c r="C48" s="15" t="s">
        <v>81</v>
      </c>
      <c r="D48" s="15">
        <v>5</v>
      </c>
      <c r="E48" s="15" t="s">
        <v>52</v>
      </c>
      <c r="F48" s="15">
        <v>3</v>
      </c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  <row r="51" spans="1:7" x14ac:dyDescent="0.25">
      <c r="A51" s="3" t="s">
        <v>45</v>
      </c>
      <c r="B51" s="16" t="s">
        <v>3</v>
      </c>
      <c r="C51" s="16" t="s">
        <v>143</v>
      </c>
      <c r="D51" s="16"/>
      <c r="E51" s="16" t="s">
        <v>142</v>
      </c>
      <c r="F51" s="16"/>
      <c r="G51" s="1"/>
    </row>
    <row r="52" spans="1:7" x14ac:dyDescent="0.25">
      <c r="A52" s="2"/>
      <c r="B52" s="15">
        <v>35</v>
      </c>
      <c r="C52" s="15" t="s">
        <v>100</v>
      </c>
      <c r="D52" s="15">
        <v>9</v>
      </c>
      <c r="E52" s="15" t="s">
        <v>23</v>
      </c>
      <c r="F52" s="15">
        <v>14</v>
      </c>
      <c r="G52" s="1"/>
    </row>
    <row r="53" spans="1:7" x14ac:dyDescent="0.25">
      <c r="A53" s="3"/>
      <c r="B53" s="15">
        <v>36</v>
      </c>
      <c r="C53" s="15" t="s">
        <v>101</v>
      </c>
      <c r="D53" s="15">
        <v>3</v>
      </c>
      <c r="E53" s="15" t="s">
        <v>318</v>
      </c>
      <c r="F53" s="15">
        <v>6</v>
      </c>
      <c r="G53" s="1"/>
    </row>
    <row r="54" spans="1:7" x14ac:dyDescent="0.25">
      <c r="A54" s="1"/>
      <c r="B54" s="15">
        <v>37</v>
      </c>
      <c r="C54" s="15" t="s">
        <v>110</v>
      </c>
      <c r="D54" s="15">
        <v>4</v>
      </c>
      <c r="E54" s="15" t="s">
        <v>52</v>
      </c>
      <c r="F54" s="15">
        <v>1</v>
      </c>
      <c r="G54" s="1"/>
    </row>
    <row r="55" spans="1:7" x14ac:dyDescent="0.25">
      <c r="A55" s="1"/>
      <c r="B55" s="15">
        <v>38</v>
      </c>
      <c r="C55" s="15" t="s">
        <v>81</v>
      </c>
      <c r="D55" s="15">
        <v>7</v>
      </c>
      <c r="E55" s="15" t="s">
        <v>148</v>
      </c>
      <c r="F55" s="15">
        <v>2</v>
      </c>
      <c r="G55" s="1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3" t="s">
        <v>48</v>
      </c>
      <c r="B58" s="16" t="s">
        <v>3</v>
      </c>
      <c r="C58" s="16" t="s">
        <v>143</v>
      </c>
      <c r="D58" s="16"/>
      <c r="E58" s="16" t="s">
        <v>142</v>
      </c>
      <c r="F58" s="16"/>
      <c r="G58" s="1"/>
    </row>
    <row r="59" spans="1:7" x14ac:dyDescent="0.25">
      <c r="A59" s="1" t="s">
        <v>36</v>
      </c>
      <c r="B59" s="15">
        <v>39</v>
      </c>
      <c r="C59" s="15" t="s">
        <v>110</v>
      </c>
      <c r="D59" s="15">
        <v>6</v>
      </c>
      <c r="E59" s="15" t="s">
        <v>81</v>
      </c>
      <c r="F59" s="15">
        <v>3</v>
      </c>
      <c r="G59" s="1"/>
    </row>
    <row r="60" spans="1:7" x14ac:dyDescent="0.25">
      <c r="A60" s="1" t="s">
        <v>23</v>
      </c>
      <c r="B60" s="15">
        <v>40</v>
      </c>
      <c r="C60" s="15" t="s">
        <v>148</v>
      </c>
      <c r="D60" s="15">
        <v>10</v>
      </c>
      <c r="E60" s="15" t="s">
        <v>318</v>
      </c>
      <c r="F60" s="15">
        <v>7</v>
      </c>
      <c r="G60" s="1"/>
    </row>
    <row r="61" spans="1:7" x14ac:dyDescent="0.25">
      <c r="A61" s="1"/>
      <c r="B61" s="1"/>
      <c r="C61" s="1"/>
      <c r="D61" s="1"/>
      <c r="E61" s="1"/>
      <c r="F61" s="1"/>
      <c r="G61" s="1"/>
    </row>
    <row r="62" spans="1:7" x14ac:dyDescent="0.25">
      <c r="A62" s="1"/>
      <c r="B62" s="1"/>
      <c r="C62" s="1"/>
      <c r="D62" s="1"/>
      <c r="E62" s="1"/>
      <c r="F62" s="1"/>
      <c r="G62" s="1"/>
    </row>
    <row r="63" spans="1:7" x14ac:dyDescent="0.25">
      <c r="A63" s="3" t="s">
        <v>53</v>
      </c>
      <c r="B63" s="16" t="s">
        <v>3</v>
      </c>
      <c r="C63" s="16" t="s">
        <v>143</v>
      </c>
      <c r="D63" s="16"/>
      <c r="E63" s="16" t="s">
        <v>142</v>
      </c>
      <c r="F63" s="16"/>
      <c r="G63" s="1"/>
    </row>
    <row r="64" spans="1:7" x14ac:dyDescent="0.25">
      <c r="A64" s="1"/>
      <c r="B64" s="15">
        <v>41</v>
      </c>
      <c r="C64" s="15" t="s">
        <v>110</v>
      </c>
      <c r="D64" s="15">
        <v>4</v>
      </c>
      <c r="E64" s="15" t="s">
        <v>23</v>
      </c>
      <c r="F64" s="15">
        <v>3</v>
      </c>
      <c r="G64" s="1"/>
    </row>
    <row r="65" spans="1:7" x14ac:dyDescent="0.25">
      <c r="A65" s="1"/>
      <c r="B65" s="15">
        <v>42</v>
      </c>
      <c r="C65" s="15" t="s">
        <v>148</v>
      </c>
      <c r="D65" s="15">
        <v>6</v>
      </c>
      <c r="E65" s="15" t="s">
        <v>81</v>
      </c>
      <c r="F65" s="15">
        <v>0</v>
      </c>
      <c r="G65" s="1"/>
    </row>
    <row r="66" spans="1:7" x14ac:dyDescent="0.25">
      <c r="A66" s="1"/>
      <c r="B66" s="1"/>
      <c r="C66" s="1"/>
      <c r="D66" s="1"/>
      <c r="E66" s="1"/>
      <c r="F66" s="1"/>
      <c r="G66" s="1"/>
    </row>
    <row r="67" spans="1:7" x14ac:dyDescent="0.25">
      <c r="A67" s="1"/>
      <c r="B67" s="1"/>
      <c r="C67" s="1"/>
      <c r="D67" s="1"/>
      <c r="E67" s="1"/>
      <c r="F67" s="1"/>
      <c r="G67" s="1"/>
    </row>
    <row r="68" spans="1:7" x14ac:dyDescent="0.25">
      <c r="A68" s="3" t="s">
        <v>112</v>
      </c>
      <c r="B68" s="16" t="s">
        <v>3</v>
      </c>
      <c r="C68" s="16" t="s">
        <v>143</v>
      </c>
      <c r="D68" s="16"/>
      <c r="E68" s="16" t="s">
        <v>142</v>
      </c>
      <c r="F68" s="16"/>
      <c r="G68" s="1"/>
    </row>
    <row r="69" spans="1:7" x14ac:dyDescent="0.25">
      <c r="A69" s="1"/>
      <c r="B69" s="15">
        <v>43</v>
      </c>
      <c r="C69" s="15" t="s">
        <v>110</v>
      </c>
      <c r="D69" s="15">
        <v>4</v>
      </c>
      <c r="E69" s="15" t="s">
        <v>148</v>
      </c>
      <c r="F69" s="15">
        <v>0</v>
      </c>
      <c r="G69" s="1"/>
    </row>
    <row r="70" spans="1:7" x14ac:dyDescent="0.25">
      <c r="A70" s="1"/>
      <c r="B70" s="1"/>
      <c r="C70" s="1"/>
      <c r="D70" s="1"/>
      <c r="E70" s="1"/>
      <c r="F70" s="1"/>
      <c r="G70" s="1"/>
    </row>
    <row r="71" spans="1:7" ht="18.75" x14ac:dyDescent="0.3">
      <c r="B71" s="29" t="s">
        <v>254</v>
      </c>
      <c r="G71" s="1"/>
    </row>
    <row r="72" spans="1:7" ht="18.75" x14ac:dyDescent="0.3">
      <c r="B72" s="29"/>
    </row>
    <row r="79" spans="1:7" ht="16.5" customHeight="1" x14ac:dyDescent="0.25"/>
  </sheetData>
  <sortState xmlns:xlrd2="http://schemas.microsoft.com/office/spreadsheetml/2017/richdata2" ref="H14:O16">
    <sortCondition descending="1" ref="K14:K16"/>
  </sortState>
  <pageMargins left="0.7" right="0.7" top="0.75" bottom="0.75" header="0.3" footer="0.3"/>
  <pageSetup orientation="landscape" horizontalDpi="0" verticalDpi="0" r:id="rId1"/>
  <ignoredErrors>
    <ignoredError sqref="AB25:AB26 AD25:AD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23</vt:i4>
      </vt:variant>
    </vt:vector>
  </HeadingPairs>
  <TitlesOfParts>
    <vt:vector size="23" baseType="lpstr">
      <vt:lpstr>2004</vt:lpstr>
      <vt:lpstr>2005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2022</vt:lpstr>
      <vt:lpstr>2023</vt:lpstr>
      <vt:lpstr>2024</vt:lpstr>
      <vt:lpstr>Seasons at the Elims</vt:lpstr>
      <vt:lpstr>Team Records by Season</vt:lpstr>
      <vt:lpstr>Top Tens</vt:lpstr>
      <vt:lpstr>All-Time Records</vt:lpstr>
      <vt:lpstr>Wins by the Season</vt:lpstr>
      <vt:lpstr>Early Exits</vt:lpstr>
      <vt:lpstr>All Teams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Burke</dc:creator>
  <cp:lastModifiedBy>Steve Burke</cp:lastModifiedBy>
  <cp:lastPrinted>2024-08-01T11:08:27Z</cp:lastPrinted>
  <dcterms:created xsi:type="dcterms:W3CDTF">2022-08-20T12:40:44Z</dcterms:created>
  <dcterms:modified xsi:type="dcterms:W3CDTF">2024-08-28T12:33:36Z</dcterms:modified>
</cp:coreProperties>
</file>